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\Desktop\OŠ Borovje\Financ.planovi\2022-2024\"/>
    </mc:Choice>
  </mc:AlternateContent>
  <bookViews>
    <workbookView xWindow="0" yWindow="0" windowWidth="28800" windowHeight="12435"/>
  </bookViews>
  <sheets>
    <sheet name="OPĆI DIO" sheetId="17" r:id="rId1"/>
    <sheet name="PRIHODI 2022" sheetId="15" r:id="rId2"/>
    <sheet name="RASHODI 2022" sheetId="19" r:id="rId3"/>
    <sheet name="PRIHODI PROJ. 2023" sheetId="20" r:id="rId4"/>
    <sheet name="RASHODI PROJ. 2023" sheetId="21" r:id="rId5"/>
    <sheet name="PRIHODI PROJ. 2024" sheetId="22" r:id="rId6"/>
    <sheet name="RASHODI PROJ. 2024" sheetId="23" r:id="rId7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2022'!$A$1:$Q$199</definedName>
    <definedName name="_xlnm.Print_Area" localSheetId="4">'RASHODI PROJ. 2023'!$A$1:$Q$199</definedName>
    <definedName name="_xlnm.Print_Area" localSheetId="6">'RASHODI PROJ. 2024'!$A$1:$Q$199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0" l="1"/>
  <c r="K11" i="23" l="1"/>
  <c r="L11" i="23"/>
  <c r="M11" i="23"/>
  <c r="N11" i="23"/>
  <c r="O11" i="23"/>
  <c r="P11" i="23"/>
  <c r="Q11" i="23"/>
  <c r="E12" i="23"/>
  <c r="F12" i="23"/>
  <c r="H12" i="23"/>
  <c r="K12" i="23"/>
  <c r="L12" i="23"/>
  <c r="M12" i="23"/>
  <c r="N12" i="23"/>
  <c r="O12" i="23"/>
  <c r="P12" i="23"/>
  <c r="Q12" i="23"/>
  <c r="E13" i="23"/>
  <c r="F13" i="23"/>
  <c r="H13" i="23"/>
  <c r="K13" i="23"/>
  <c r="L13" i="23"/>
  <c r="M13" i="23"/>
  <c r="N13" i="23"/>
  <c r="O13" i="23"/>
  <c r="P13" i="23"/>
  <c r="Q13" i="23"/>
  <c r="E14" i="23"/>
  <c r="F14" i="23"/>
  <c r="H14" i="23"/>
  <c r="K14" i="23"/>
  <c r="L14" i="23"/>
  <c r="M14" i="23"/>
  <c r="N14" i="23"/>
  <c r="O14" i="23"/>
  <c r="P14" i="23"/>
  <c r="Q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E18" i="23"/>
  <c r="F18" i="23"/>
  <c r="H18" i="23"/>
  <c r="I18" i="23"/>
  <c r="K18" i="23"/>
  <c r="L18" i="23"/>
  <c r="M18" i="23"/>
  <c r="N18" i="23"/>
  <c r="O18" i="23"/>
  <c r="P18" i="23"/>
  <c r="Q18" i="23"/>
  <c r="E19" i="23"/>
  <c r="F19" i="23"/>
  <c r="H19" i="23"/>
  <c r="I19" i="23"/>
  <c r="K19" i="23"/>
  <c r="L19" i="23"/>
  <c r="M19" i="23"/>
  <c r="N19" i="23"/>
  <c r="O19" i="23"/>
  <c r="P19" i="23"/>
  <c r="Q19" i="23"/>
  <c r="E20" i="23"/>
  <c r="F20" i="23"/>
  <c r="H20" i="23"/>
  <c r="I20" i="23"/>
  <c r="K20" i="23"/>
  <c r="L20" i="23"/>
  <c r="M20" i="23"/>
  <c r="N20" i="23"/>
  <c r="O20" i="23"/>
  <c r="P20" i="23"/>
  <c r="Q20" i="23"/>
  <c r="E21" i="23"/>
  <c r="F21" i="23"/>
  <c r="H21" i="23"/>
  <c r="I21" i="23"/>
  <c r="K21" i="23"/>
  <c r="L21" i="23"/>
  <c r="M21" i="23"/>
  <c r="N21" i="23"/>
  <c r="O21" i="23"/>
  <c r="P21" i="23"/>
  <c r="Q21" i="23"/>
  <c r="K22" i="23"/>
  <c r="L22" i="23"/>
  <c r="M22" i="23"/>
  <c r="N22" i="23"/>
  <c r="O22" i="23"/>
  <c r="P22" i="23"/>
  <c r="Q22" i="23"/>
  <c r="F23" i="23"/>
  <c r="H23" i="23"/>
  <c r="I23" i="23"/>
  <c r="K23" i="23"/>
  <c r="L23" i="23"/>
  <c r="M23" i="23"/>
  <c r="N23" i="23"/>
  <c r="O23" i="23"/>
  <c r="P23" i="23"/>
  <c r="Q23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E25" i="23"/>
  <c r="F25" i="23"/>
  <c r="H25" i="23"/>
  <c r="I25" i="23"/>
  <c r="K25" i="23"/>
  <c r="L25" i="23"/>
  <c r="M25" i="23"/>
  <c r="N25" i="23"/>
  <c r="O25" i="23"/>
  <c r="P25" i="23"/>
  <c r="Q25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F28" i="23"/>
  <c r="I28" i="23"/>
  <c r="J28" i="23"/>
  <c r="K28" i="23"/>
  <c r="L28" i="23"/>
  <c r="M28" i="23"/>
  <c r="N28" i="23"/>
  <c r="O28" i="23"/>
  <c r="P28" i="23"/>
  <c r="Q28" i="23"/>
  <c r="F29" i="23"/>
  <c r="I29" i="23"/>
  <c r="J29" i="23"/>
  <c r="K29" i="23"/>
  <c r="L29" i="23"/>
  <c r="M29" i="23"/>
  <c r="N29" i="23"/>
  <c r="O29" i="23"/>
  <c r="P29" i="23"/>
  <c r="Q29" i="23"/>
  <c r="E30" i="23"/>
  <c r="F30" i="23"/>
  <c r="I30" i="23"/>
  <c r="J30" i="23"/>
  <c r="K30" i="23"/>
  <c r="L30" i="23"/>
  <c r="M30" i="23"/>
  <c r="N30" i="23"/>
  <c r="O30" i="23"/>
  <c r="P30" i="23"/>
  <c r="Q30" i="23"/>
  <c r="F31" i="23"/>
  <c r="I31" i="23"/>
  <c r="J31" i="23"/>
  <c r="K31" i="23"/>
  <c r="L31" i="23"/>
  <c r="M31" i="23"/>
  <c r="N31" i="23"/>
  <c r="O31" i="23"/>
  <c r="P31" i="23"/>
  <c r="Q31" i="23"/>
  <c r="F32" i="23"/>
  <c r="H32" i="23"/>
  <c r="I32" i="23"/>
  <c r="J32" i="23"/>
  <c r="K32" i="23"/>
  <c r="L32" i="23"/>
  <c r="M32" i="23"/>
  <c r="N32" i="23"/>
  <c r="O32" i="23"/>
  <c r="P32" i="23"/>
  <c r="Q32" i="23"/>
  <c r="F33" i="23"/>
  <c r="I33" i="23"/>
  <c r="J33" i="23"/>
  <c r="K33" i="23"/>
  <c r="L33" i="23"/>
  <c r="M33" i="23"/>
  <c r="N33" i="23"/>
  <c r="O33" i="23"/>
  <c r="P33" i="23"/>
  <c r="Q33" i="23"/>
  <c r="F34" i="23"/>
  <c r="I34" i="23"/>
  <c r="J34" i="23"/>
  <c r="K34" i="23"/>
  <c r="L34" i="23"/>
  <c r="M34" i="23"/>
  <c r="N34" i="23"/>
  <c r="O34" i="23"/>
  <c r="P34" i="23"/>
  <c r="Q34" i="23"/>
  <c r="F35" i="23"/>
  <c r="I35" i="23"/>
  <c r="J35" i="23"/>
  <c r="K35" i="23"/>
  <c r="L35" i="23"/>
  <c r="M35" i="23"/>
  <c r="N35" i="23"/>
  <c r="O35" i="23"/>
  <c r="P35" i="23"/>
  <c r="Q35" i="23"/>
  <c r="F36" i="23"/>
  <c r="I36" i="23"/>
  <c r="J36" i="23"/>
  <c r="K36" i="23"/>
  <c r="L36" i="23"/>
  <c r="M36" i="23"/>
  <c r="N36" i="23"/>
  <c r="O36" i="23"/>
  <c r="P36" i="23"/>
  <c r="Q36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F40" i="23"/>
  <c r="I40" i="23"/>
  <c r="J40" i="23"/>
  <c r="K40" i="23"/>
  <c r="L40" i="23"/>
  <c r="M40" i="23"/>
  <c r="N40" i="23"/>
  <c r="O40" i="23"/>
  <c r="P40" i="23"/>
  <c r="Q40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F43" i="23"/>
  <c r="I43" i="23"/>
  <c r="J43" i="23"/>
  <c r="K43" i="23"/>
  <c r="L43" i="23"/>
  <c r="M43" i="23"/>
  <c r="N43" i="23"/>
  <c r="O43" i="23"/>
  <c r="P43" i="23"/>
  <c r="Q43" i="23"/>
  <c r="F44" i="23"/>
  <c r="I44" i="23"/>
  <c r="J44" i="23"/>
  <c r="K44" i="23"/>
  <c r="L44" i="23"/>
  <c r="M44" i="23"/>
  <c r="N44" i="23"/>
  <c r="O44" i="23"/>
  <c r="P44" i="23"/>
  <c r="Q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J47" i="23"/>
  <c r="K47" i="23"/>
  <c r="L47" i="23"/>
  <c r="M47" i="23"/>
  <c r="N47" i="23"/>
  <c r="O47" i="23"/>
  <c r="P47" i="23"/>
  <c r="Q47" i="23"/>
  <c r="E48" i="23"/>
  <c r="G48" i="23"/>
  <c r="H48" i="23"/>
  <c r="I48" i="23"/>
  <c r="J48" i="23"/>
  <c r="K48" i="23"/>
  <c r="L48" i="23"/>
  <c r="M48" i="23"/>
  <c r="N48" i="23"/>
  <c r="O48" i="23"/>
  <c r="P48" i="23"/>
  <c r="Q48" i="23"/>
  <c r="F49" i="23"/>
  <c r="H49" i="23"/>
  <c r="J49" i="23"/>
  <c r="K49" i="23"/>
  <c r="L49" i="23"/>
  <c r="M49" i="23"/>
  <c r="N49" i="23"/>
  <c r="O49" i="23"/>
  <c r="P49" i="23"/>
  <c r="Q49" i="23"/>
  <c r="F50" i="23"/>
  <c r="I50" i="23"/>
  <c r="J50" i="23"/>
  <c r="K50" i="23"/>
  <c r="L50" i="23"/>
  <c r="M50" i="23"/>
  <c r="N50" i="23"/>
  <c r="O50" i="23"/>
  <c r="P50" i="23"/>
  <c r="Q50" i="23"/>
  <c r="F51" i="23"/>
  <c r="I51" i="23"/>
  <c r="J51" i="23"/>
  <c r="K51" i="23"/>
  <c r="L51" i="23"/>
  <c r="M51" i="23"/>
  <c r="N51" i="23"/>
  <c r="O51" i="23"/>
  <c r="P51" i="23"/>
  <c r="Q51" i="23"/>
  <c r="F52" i="23"/>
  <c r="I52" i="23"/>
  <c r="J52" i="23"/>
  <c r="K52" i="23"/>
  <c r="L52" i="23"/>
  <c r="M52" i="23"/>
  <c r="N52" i="23"/>
  <c r="O52" i="23"/>
  <c r="P52" i="23"/>
  <c r="Q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F54" i="23"/>
  <c r="I54" i="23"/>
  <c r="J54" i="23"/>
  <c r="K54" i="23"/>
  <c r="L54" i="23"/>
  <c r="M54" i="23"/>
  <c r="N54" i="23"/>
  <c r="O54" i="23"/>
  <c r="P54" i="23"/>
  <c r="Q54" i="23"/>
  <c r="F55" i="23"/>
  <c r="I55" i="23"/>
  <c r="J55" i="23"/>
  <c r="K55" i="23"/>
  <c r="L55" i="23"/>
  <c r="M55" i="23"/>
  <c r="N55" i="23"/>
  <c r="O55" i="23"/>
  <c r="P55" i="23"/>
  <c r="Q55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F59" i="23"/>
  <c r="I59" i="23"/>
  <c r="J59" i="23"/>
  <c r="K59" i="23"/>
  <c r="L59" i="23"/>
  <c r="M59" i="23"/>
  <c r="N59" i="23"/>
  <c r="O59" i="23"/>
  <c r="P59" i="23"/>
  <c r="Q59" i="23"/>
  <c r="F60" i="23"/>
  <c r="I60" i="23"/>
  <c r="J60" i="23"/>
  <c r="K60" i="23"/>
  <c r="L60" i="23"/>
  <c r="M60" i="23"/>
  <c r="N60" i="23"/>
  <c r="O60" i="23"/>
  <c r="P60" i="23"/>
  <c r="Q60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F62" i="23"/>
  <c r="I62" i="23"/>
  <c r="J62" i="23"/>
  <c r="K62" i="23"/>
  <c r="L62" i="23"/>
  <c r="M62" i="23"/>
  <c r="N62" i="23"/>
  <c r="O62" i="23"/>
  <c r="P62" i="23"/>
  <c r="Q62" i="23"/>
  <c r="F63" i="23"/>
  <c r="I63" i="23"/>
  <c r="J63" i="23"/>
  <c r="K63" i="23"/>
  <c r="L63" i="23"/>
  <c r="M63" i="23"/>
  <c r="N63" i="23"/>
  <c r="O63" i="23"/>
  <c r="P63" i="23"/>
  <c r="Q63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Q66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P67" i="23"/>
  <c r="Q67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Q6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P73" i="23"/>
  <c r="Q73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P74" i="23"/>
  <c r="Q74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P77" i="23"/>
  <c r="Q77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P79" i="23"/>
  <c r="Q79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P83" i="23"/>
  <c r="Q83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P84" i="23"/>
  <c r="Q84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E88" i="23"/>
  <c r="H88" i="23"/>
  <c r="I88" i="23"/>
  <c r="K88" i="23"/>
  <c r="L88" i="23"/>
  <c r="M88" i="23"/>
  <c r="N88" i="23"/>
  <c r="O88" i="23"/>
  <c r="P88" i="23"/>
  <c r="Q88" i="23"/>
  <c r="E89" i="23"/>
  <c r="G89" i="23"/>
  <c r="H89" i="23"/>
  <c r="I89" i="23"/>
  <c r="J89" i="23"/>
  <c r="K89" i="23"/>
  <c r="L89" i="23"/>
  <c r="M89" i="23"/>
  <c r="N89" i="23"/>
  <c r="O89" i="23"/>
  <c r="P89" i="23"/>
  <c r="Q89" i="23"/>
  <c r="E90" i="23"/>
  <c r="G90" i="23"/>
  <c r="H90" i="23"/>
  <c r="I90" i="23"/>
  <c r="J90" i="23"/>
  <c r="K90" i="23"/>
  <c r="L90" i="23"/>
  <c r="M90" i="23"/>
  <c r="N90" i="23"/>
  <c r="O90" i="23"/>
  <c r="P90" i="23"/>
  <c r="Q90" i="23"/>
  <c r="E91" i="23"/>
  <c r="G91" i="23"/>
  <c r="H91" i="23"/>
  <c r="I91" i="23"/>
  <c r="J91" i="23"/>
  <c r="K91" i="23"/>
  <c r="L91" i="23"/>
  <c r="M91" i="23"/>
  <c r="N91" i="23"/>
  <c r="O91" i="23"/>
  <c r="P91" i="23"/>
  <c r="Q91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P94" i="23"/>
  <c r="Q94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P95" i="23"/>
  <c r="Q95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E97" i="23"/>
  <c r="H97" i="23"/>
  <c r="I97" i="23"/>
  <c r="K97" i="23"/>
  <c r="L97" i="23"/>
  <c r="M97" i="23"/>
  <c r="N97" i="23"/>
  <c r="O97" i="23"/>
  <c r="P97" i="23"/>
  <c r="Q97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P98" i="23"/>
  <c r="Q98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P99" i="23"/>
  <c r="Q99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P100" i="23"/>
  <c r="Q100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P101" i="23"/>
  <c r="Q101" i="23"/>
  <c r="D102" i="23"/>
  <c r="E102" i="23"/>
  <c r="F102" i="23"/>
  <c r="G102" i="23"/>
  <c r="H102" i="23"/>
  <c r="I102" i="23"/>
  <c r="J102" i="23"/>
  <c r="K102" i="23"/>
  <c r="L102" i="23"/>
  <c r="M102" i="23"/>
  <c r="N102" i="23"/>
  <c r="O102" i="23"/>
  <c r="P102" i="23"/>
  <c r="Q102" i="23"/>
  <c r="D103" i="23"/>
  <c r="E103" i="23"/>
  <c r="F103" i="23"/>
  <c r="G103" i="23"/>
  <c r="H103" i="23"/>
  <c r="I103" i="23"/>
  <c r="J103" i="23"/>
  <c r="K103" i="23"/>
  <c r="L103" i="23"/>
  <c r="M103" i="23"/>
  <c r="N103" i="23"/>
  <c r="O103" i="23"/>
  <c r="P103" i="23"/>
  <c r="Q103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P104" i="23"/>
  <c r="Q104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P105" i="23"/>
  <c r="Q105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P106" i="23"/>
  <c r="Q106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P107" i="23"/>
  <c r="Q107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P108" i="23"/>
  <c r="Q108" i="23"/>
  <c r="D109" i="23"/>
  <c r="E109" i="23"/>
  <c r="F109" i="23"/>
  <c r="G109" i="23"/>
  <c r="H109" i="23"/>
  <c r="I109" i="23"/>
  <c r="J109" i="23"/>
  <c r="K109" i="23"/>
  <c r="L109" i="23"/>
  <c r="M109" i="23"/>
  <c r="N109" i="23"/>
  <c r="O109" i="23"/>
  <c r="P109" i="23"/>
  <c r="Q109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P110" i="23"/>
  <c r="Q110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E112" i="23"/>
  <c r="H112" i="23"/>
  <c r="I112" i="23"/>
  <c r="K112" i="23"/>
  <c r="L112" i="23"/>
  <c r="M112" i="23"/>
  <c r="N112" i="23"/>
  <c r="O112" i="23"/>
  <c r="P112" i="23"/>
  <c r="Q112" i="23"/>
  <c r="E113" i="23"/>
  <c r="H113" i="23"/>
  <c r="I113" i="23"/>
  <c r="K113" i="23"/>
  <c r="L113" i="23"/>
  <c r="M113" i="23"/>
  <c r="N113" i="23"/>
  <c r="O113" i="23"/>
  <c r="P113" i="23"/>
  <c r="Q113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P115" i="23"/>
  <c r="Q115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P116" i="23"/>
  <c r="Q116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P117" i="23"/>
  <c r="Q117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P118" i="23"/>
  <c r="Q118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P119" i="23"/>
  <c r="Q119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P120" i="23"/>
  <c r="Q120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P121" i="23"/>
  <c r="Q121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P122" i="23"/>
  <c r="Q122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P123" i="23"/>
  <c r="Q123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P124" i="23"/>
  <c r="Q124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P125" i="23"/>
  <c r="Q125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P126" i="23"/>
  <c r="Q126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P127" i="23"/>
  <c r="Q127" i="23"/>
  <c r="E128" i="23"/>
  <c r="H128" i="23"/>
  <c r="J128" i="23"/>
  <c r="K128" i="23"/>
  <c r="L128" i="23"/>
  <c r="M128" i="23"/>
  <c r="N128" i="23"/>
  <c r="O128" i="23"/>
  <c r="P128" i="23"/>
  <c r="Q128" i="23"/>
  <c r="E129" i="23"/>
  <c r="H129" i="23"/>
  <c r="J129" i="23"/>
  <c r="K129" i="23"/>
  <c r="L129" i="23"/>
  <c r="M129" i="23"/>
  <c r="N129" i="23"/>
  <c r="O129" i="23"/>
  <c r="P129" i="23"/>
  <c r="Q129" i="23"/>
  <c r="E130" i="23"/>
  <c r="H130" i="23"/>
  <c r="J130" i="23"/>
  <c r="K130" i="23"/>
  <c r="L130" i="23"/>
  <c r="M130" i="23"/>
  <c r="N130" i="23"/>
  <c r="O130" i="23"/>
  <c r="P130" i="23"/>
  <c r="Q130" i="23"/>
  <c r="E131" i="23"/>
  <c r="G131" i="23"/>
  <c r="H131" i="23"/>
  <c r="I131" i="23"/>
  <c r="J131" i="23"/>
  <c r="K131" i="23"/>
  <c r="L131" i="23"/>
  <c r="M131" i="23"/>
  <c r="N131" i="23"/>
  <c r="O131" i="23"/>
  <c r="P131" i="23"/>
  <c r="Q131" i="23"/>
  <c r="E132" i="23"/>
  <c r="F132" i="23"/>
  <c r="G132" i="23"/>
  <c r="H132" i="23"/>
  <c r="I132" i="23"/>
  <c r="J132" i="23"/>
  <c r="K132" i="23"/>
  <c r="L132" i="23"/>
  <c r="M132" i="23"/>
  <c r="N132" i="23"/>
  <c r="O132" i="23"/>
  <c r="P132" i="23"/>
  <c r="Q132" i="23"/>
  <c r="E133" i="23"/>
  <c r="G133" i="23"/>
  <c r="H133" i="23"/>
  <c r="I133" i="23"/>
  <c r="J133" i="23"/>
  <c r="K133" i="23"/>
  <c r="L133" i="23"/>
  <c r="M133" i="23"/>
  <c r="N133" i="23"/>
  <c r="O133" i="23"/>
  <c r="P133" i="23"/>
  <c r="Q133" i="23"/>
  <c r="E134" i="23"/>
  <c r="G134" i="23"/>
  <c r="H134" i="23"/>
  <c r="I134" i="23"/>
  <c r="J134" i="23"/>
  <c r="K134" i="23"/>
  <c r="L134" i="23"/>
  <c r="M134" i="23"/>
  <c r="N134" i="23"/>
  <c r="O134" i="23"/>
  <c r="P134" i="23"/>
  <c r="Q134" i="23"/>
  <c r="E135" i="23"/>
  <c r="G135" i="23"/>
  <c r="H135" i="23"/>
  <c r="I135" i="23"/>
  <c r="J135" i="23"/>
  <c r="K135" i="23"/>
  <c r="L135" i="23"/>
  <c r="M135" i="23"/>
  <c r="N135" i="23"/>
  <c r="O135" i="23"/>
  <c r="P135" i="23"/>
  <c r="Q135" i="23"/>
  <c r="E136" i="23"/>
  <c r="G136" i="23"/>
  <c r="H136" i="23"/>
  <c r="I136" i="23"/>
  <c r="J136" i="23"/>
  <c r="K136" i="23"/>
  <c r="L136" i="23"/>
  <c r="M136" i="23"/>
  <c r="N136" i="23"/>
  <c r="O136" i="23"/>
  <c r="P136" i="23"/>
  <c r="Q136" i="23"/>
  <c r="E137" i="23"/>
  <c r="F137" i="23"/>
  <c r="H137" i="23"/>
  <c r="I137" i="23"/>
  <c r="K137" i="23"/>
  <c r="L137" i="23"/>
  <c r="M137" i="23"/>
  <c r="N137" i="23"/>
  <c r="O137" i="23"/>
  <c r="P137" i="23"/>
  <c r="Q137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P138" i="23"/>
  <c r="Q138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P139" i="23"/>
  <c r="Q139" i="23"/>
  <c r="E140" i="23"/>
  <c r="F140" i="23"/>
  <c r="H140" i="23"/>
  <c r="I140" i="23"/>
  <c r="K140" i="23"/>
  <c r="L140" i="23"/>
  <c r="M140" i="23"/>
  <c r="N140" i="23"/>
  <c r="O140" i="23"/>
  <c r="P140" i="23"/>
  <c r="Q140" i="23"/>
  <c r="E141" i="23"/>
  <c r="F141" i="23"/>
  <c r="H141" i="23"/>
  <c r="I141" i="23"/>
  <c r="K141" i="23"/>
  <c r="L141" i="23"/>
  <c r="M141" i="23"/>
  <c r="N141" i="23"/>
  <c r="O141" i="23"/>
  <c r="P141" i="23"/>
  <c r="Q141" i="23"/>
  <c r="E142" i="23"/>
  <c r="H142" i="23"/>
  <c r="J142" i="23"/>
  <c r="K142" i="23"/>
  <c r="L142" i="23"/>
  <c r="M142" i="23"/>
  <c r="N142" i="23"/>
  <c r="O142" i="23"/>
  <c r="P142" i="23"/>
  <c r="Q142" i="23"/>
  <c r="E143" i="23"/>
  <c r="H143" i="23"/>
  <c r="J143" i="23"/>
  <c r="K143" i="23"/>
  <c r="L143" i="23"/>
  <c r="M143" i="23"/>
  <c r="N143" i="23"/>
  <c r="O143" i="23"/>
  <c r="P143" i="23"/>
  <c r="Q143" i="23"/>
  <c r="E144" i="23"/>
  <c r="H144" i="23"/>
  <c r="J144" i="23"/>
  <c r="K144" i="23"/>
  <c r="L144" i="23"/>
  <c r="M144" i="23"/>
  <c r="N144" i="23"/>
  <c r="O144" i="23"/>
  <c r="P144" i="23"/>
  <c r="Q144" i="23"/>
  <c r="E145" i="23"/>
  <c r="G145" i="23"/>
  <c r="H145" i="23"/>
  <c r="I145" i="23"/>
  <c r="J145" i="23"/>
  <c r="K145" i="23"/>
  <c r="L145" i="23"/>
  <c r="M145" i="23"/>
  <c r="N145" i="23"/>
  <c r="O145" i="23"/>
  <c r="P145" i="23"/>
  <c r="Q145" i="23"/>
  <c r="E146" i="23"/>
  <c r="G146" i="23"/>
  <c r="H146" i="23"/>
  <c r="I146" i="23"/>
  <c r="J146" i="23"/>
  <c r="K146" i="23"/>
  <c r="L146" i="23"/>
  <c r="M146" i="23"/>
  <c r="N146" i="23"/>
  <c r="O146" i="23"/>
  <c r="P146" i="23"/>
  <c r="Q146" i="23"/>
  <c r="E147" i="23"/>
  <c r="F147" i="23"/>
  <c r="G147" i="23"/>
  <c r="H147" i="23"/>
  <c r="I147" i="23"/>
  <c r="J147" i="23"/>
  <c r="K147" i="23"/>
  <c r="L147" i="23"/>
  <c r="M147" i="23"/>
  <c r="N147" i="23"/>
  <c r="O147" i="23"/>
  <c r="P147" i="23"/>
  <c r="Q147" i="23"/>
  <c r="E148" i="23"/>
  <c r="G148" i="23"/>
  <c r="H148" i="23"/>
  <c r="I148" i="23"/>
  <c r="J148" i="23"/>
  <c r="K148" i="23"/>
  <c r="L148" i="23"/>
  <c r="M148" i="23"/>
  <c r="N148" i="23"/>
  <c r="O148" i="23"/>
  <c r="P148" i="23"/>
  <c r="Q148" i="23"/>
  <c r="E149" i="23"/>
  <c r="G149" i="23"/>
  <c r="H149" i="23"/>
  <c r="I149" i="23"/>
  <c r="J149" i="23"/>
  <c r="K149" i="23"/>
  <c r="L149" i="23"/>
  <c r="M149" i="23"/>
  <c r="N149" i="23"/>
  <c r="O149" i="23"/>
  <c r="P149" i="23"/>
  <c r="Q149" i="23"/>
  <c r="E150" i="23"/>
  <c r="G150" i="23"/>
  <c r="H150" i="23"/>
  <c r="I150" i="23"/>
  <c r="J150" i="23"/>
  <c r="K150" i="23"/>
  <c r="L150" i="23"/>
  <c r="M150" i="23"/>
  <c r="N150" i="23"/>
  <c r="O150" i="23"/>
  <c r="P150" i="23"/>
  <c r="Q150" i="23"/>
  <c r="E151" i="23"/>
  <c r="G151" i="23"/>
  <c r="H151" i="23"/>
  <c r="I151" i="23"/>
  <c r="J151" i="23"/>
  <c r="K151" i="23"/>
  <c r="L151" i="23"/>
  <c r="M151" i="23"/>
  <c r="N151" i="23"/>
  <c r="O151" i="23"/>
  <c r="P151" i="23"/>
  <c r="Q151" i="23"/>
  <c r="E152" i="23"/>
  <c r="H152" i="23"/>
  <c r="J152" i="23"/>
  <c r="K152" i="23"/>
  <c r="L152" i="23"/>
  <c r="M152" i="23"/>
  <c r="N152" i="23"/>
  <c r="O152" i="23"/>
  <c r="P152" i="23"/>
  <c r="Q152" i="23"/>
  <c r="E153" i="23"/>
  <c r="H153" i="23"/>
  <c r="J153" i="23"/>
  <c r="K153" i="23"/>
  <c r="L153" i="23"/>
  <c r="M153" i="23"/>
  <c r="N153" i="23"/>
  <c r="O153" i="23"/>
  <c r="P153" i="23"/>
  <c r="Q153" i="23"/>
  <c r="E154" i="23"/>
  <c r="H154" i="23"/>
  <c r="J154" i="23"/>
  <c r="K154" i="23"/>
  <c r="L154" i="23"/>
  <c r="M154" i="23"/>
  <c r="N154" i="23"/>
  <c r="O154" i="23"/>
  <c r="P154" i="23"/>
  <c r="Q154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P155" i="23"/>
  <c r="Q155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P156" i="23"/>
  <c r="Q156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P157" i="23"/>
  <c r="Q157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P158" i="23"/>
  <c r="Q158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P159" i="23"/>
  <c r="Q159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P160" i="23"/>
  <c r="Q160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P161" i="23"/>
  <c r="Q161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P162" i="23"/>
  <c r="Q162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P163" i="23"/>
  <c r="Q163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P164" i="23"/>
  <c r="Q164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P165" i="23"/>
  <c r="Q165" i="23"/>
  <c r="E166" i="23"/>
  <c r="G166" i="23"/>
  <c r="H166" i="23"/>
  <c r="I166" i="23"/>
  <c r="J166" i="23"/>
  <c r="K166" i="23"/>
  <c r="L166" i="23"/>
  <c r="M166" i="23"/>
  <c r="N166" i="23"/>
  <c r="O166" i="23"/>
  <c r="P166" i="23"/>
  <c r="Q166" i="23"/>
  <c r="E167" i="23"/>
  <c r="G167" i="23"/>
  <c r="H167" i="23"/>
  <c r="I167" i="23"/>
  <c r="J167" i="23"/>
  <c r="K167" i="23"/>
  <c r="L167" i="23"/>
  <c r="M167" i="23"/>
  <c r="N167" i="23"/>
  <c r="O167" i="23"/>
  <c r="P167" i="23"/>
  <c r="Q167" i="23"/>
  <c r="E168" i="23"/>
  <c r="G168" i="23"/>
  <c r="H168" i="23"/>
  <c r="I168" i="23"/>
  <c r="J168" i="23"/>
  <c r="K168" i="23"/>
  <c r="L168" i="23"/>
  <c r="M168" i="23"/>
  <c r="N168" i="23"/>
  <c r="O168" i="23"/>
  <c r="P168" i="23"/>
  <c r="Q168" i="23"/>
  <c r="E169" i="23"/>
  <c r="G169" i="23"/>
  <c r="H169" i="23"/>
  <c r="I169" i="23"/>
  <c r="J169" i="23"/>
  <c r="K169" i="23"/>
  <c r="L169" i="23"/>
  <c r="M169" i="23"/>
  <c r="N169" i="23"/>
  <c r="O169" i="23"/>
  <c r="P169" i="23"/>
  <c r="Q169" i="23"/>
  <c r="E170" i="23"/>
  <c r="G170" i="23"/>
  <c r="H170" i="23"/>
  <c r="I170" i="23"/>
  <c r="J170" i="23"/>
  <c r="K170" i="23"/>
  <c r="L170" i="23"/>
  <c r="M170" i="23"/>
  <c r="N170" i="23"/>
  <c r="O170" i="23"/>
  <c r="P170" i="23"/>
  <c r="Q170" i="23"/>
  <c r="E171" i="23"/>
  <c r="G171" i="23"/>
  <c r="H171" i="23"/>
  <c r="I171" i="23"/>
  <c r="J171" i="23"/>
  <c r="K171" i="23"/>
  <c r="L171" i="23"/>
  <c r="M171" i="23"/>
  <c r="N171" i="23"/>
  <c r="O171" i="23"/>
  <c r="P171" i="23"/>
  <c r="Q171" i="23"/>
  <c r="E172" i="23"/>
  <c r="G172" i="23"/>
  <c r="H172" i="23"/>
  <c r="I172" i="23"/>
  <c r="J172" i="23"/>
  <c r="K172" i="23"/>
  <c r="L172" i="23"/>
  <c r="M172" i="23"/>
  <c r="N172" i="23"/>
  <c r="O172" i="23"/>
  <c r="P172" i="23"/>
  <c r="Q172" i="23"/>
  <c r="E173" i="23"/>
  <c r="G173" i="23"/>
  <c r="H173" i="23"/>
  <c r="I173" i="23"/>
  <c r="J173" i="23"/>
  <c r="K173" i="23"/>
  <c r="L173" i="23"/>
  <c r="M173" i="23"/>
  <c r="N173" i="23"/>
  <c r="O173" i="23"/>
  <c r="P173" i="23"/>
  <c r="Q173" i="23"/>
  <c r="E174" i="23"/>
  <c r="G174" i="23"/>
  <c r="H174" i="23"/>
  <c r="I174" i="23"/>
  <c r="J174" i="23"/>
  <c r="K174" i="23"/>
  <c r="L174" i="23"/>
  <c r="M174" i="23"/>
  <c r="N174" i="23"/>
  <c r="O174" i="23"/>
  <c r="P174" i="23"/>
  <c r="Q174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P175" i="23"/>
  <c r="Q175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P176" i="23"/>
  <c r="Q176" i="23"/>
  <c r="E177" i="23"/>
  <c r="H177" i="23"/>
  <c r="I177" i="23"/>
  <c r="J177" i="23"/>
  <c r="K177" i="23"/>
  <c r="L177" i="23"/>
  <c r="N177" i="23"/>
  <c r="O177" i="23"/>
  <c r="P177" i="23"/>
  <c r="Q177" i="23"/>
  <c r="E178" i="23"/>
  <c r="H178" i="23"/>
  <c r="I178" i="23"/>
  <c r="J178" i="23"/>
  <c r="K178" i="23"/>
  <c r="L178" i="23"/>
  <c r="N178" i="23"/>
  <c r="O178" i="23"/>
  <c r="P178" i="23"/>
  <c r="Q178" i="23"/>
  <c r="E179" i="23"/>
  <c r="H179" i="23"/>
  <c r="I179" i="23"/>
  <c r="J179" i="23"/>
  <c r="K179" i="23"/>
  <c r="L179" i="23"/>
  <c r="N179" i="23"/>
  <c r="O179" i="23"/>
  <c r="P179" i="23"/>
  <c r="Q179" i="23"/>
  <c r="E180" i="23"/>
  <c r="H180" i="23"/>
  <c r="I180" i="23"/>
  <c r="J180" i="23"/>
  <c r="K180" i="23"/>
  <c r="L180" i="23"/>
  <c r="N180" i="23"/>
  <c r="O180" i="23"/>
  <c r="P180" i="23"/>
  <c r="Q180" i="23"/>
  <c r="E181" i="23"/>
  <c r="H181" i="23"/>
  <c r="I181" i="23"/>
  <c r="J181" i="23"/>
  <c r="K181" i="23"/>
  <c r="L181" i="23"/>
  <c r="N181" i="23"/>
  <c r="O181" i="23"/>
  <c r="P181" i="23"/>
  <c r="Q181" i="23"/>
  <c r="E182" i="23"/>
  <c r="F182" i="23"/>
  <c r="H182" i="23"/>
  <c r="I182" i="23"/>
  <c r="J182" i="23"/>
  <c r="K182" i="23"/>
  <c r="L182" i="23"/>
  <c r="N182" i="23"/>
  <c r="O182" i="23"/>
  <c r="P182" i="23"/>
  <c r="Q182" i="23"/>
  <c r="E183" i="23"/>
  <c r="F183" i="23"/>
  <c r="H183" i="23"/>
  <c r="I183" i="23"/>
  <c r="J183" i="23"/>
  <c r="K183" i="23"/>
  <c r="L183" i="23"/>
  <c r="N183" i="23"/>
  <c r="O183" i="23"/>
  <c r="P183" i="23"/>
  <c r="Q183" i="23"/>
  <c r="E184" i="23"/>
  <c r="F184" i="23"/>
  <c r="H184" i="23"/>
  <c r="I184" i="23"/>
  <c r="J184" i="23"/>
  <c r="K184" i="23"/>
  <c r="L184" i="23"/>
  <c r="N184" i="23"/>
  <c r="O184" i="23"/>
  <c r="P184" i="23"/>
  <c r="Q184" i="23"/>
  <c r="E185" i="23"/>
  <c r="F185" i="23"/>
  <c r="H185" i="23"/>
  <c r="I185" i="23"/>
  <c r="J185" i="23"/>
  <c r="K185" i="23"/>
  <c r="L185" i="23"/>
  <c r="N185" i="23"/>
  <c r="O185" i="23"/>
  <c r="P185" i="23"/>
  <c r="Q185" i="23"/>
  <c r="E186" i="23"/>
  <c r="F186" i="23"/>
  <c r="H186" i="23"/>
  <c r="I186" i="23"/>
  <c r="J186" i="23"/>
  <c r="K186" i="23"/>
  <c r="L186" i="23"/>
  <c r="N186" i="23"/>
  <c r="O186" i="23"/>
  <c r="P186" i="23"/>
  <c r="Q186" i="23"/>
  <c r="E187" i="23"/>
  <c r="F187" i="23"/>
  <c r="H187" i="23"/>
  <c r="I187" i="23"/>
  <c r="J187" i="23"/>
  <c r="K187" i="23"/>
  <c r="L187" i="23"/>
  <c r="N187" i="23"/>
  <c r="O187" i="23"/>
  <c r="P187" i="23"/>
  <c r="Q187" i="23"/>
  <c r="E188" i="23"/>
  <c r="F188" i="23"/>
  <c r="H188" i="23"/>
  <c r="I188" i="23"/>
  <c r="J188" i="23"/>
  <c r="K188" i="23"/>
  <c r="L188" i="23"/>
  <c r="N188" i="23"/>
  <c r="O188" i="23"/>
  <c r="P188" i="23"/>
  <c r="Q188" i="23"/>
  <c r="E189" i="23"/>
  <c r="G189" i="23"/>
  <c r="H189" i="23"/>
  <c r="I189" i="23"/>
  <c r="J189" i="23"/>
  <c r="K189" i="23"/>
  <c r="L189" i="23"/>
  <c r="M189" i="23"/>
  <c r="N189" i="23"/>
  <c r="O189" i="23"/>
  <c r="P189" i="23"/>
  <c r="Q189" i="23"/>
  <c r="E190" i="23"/>
  <c r="G190" i="23"/>
  <c r="H190" i="23"/>
  <c r="I190" i="23"/>
  <c r="J190" i="23"/>
  <c r="K190" i="23"/>
  <c r="L190" i="23"/>
  <c r="M190" i="23"/>
  <c r="N190" i="23"/>
  <c r="O190" i="23"/>
  <c r="P190" i="23"/>
  <c r="Q190" i="23"/>
  <c r="E191" i="23"/>
  <c r="G191" i="23"/>
  <c r="H191" i="23"/>
  <c r="I191" i="23"/>
  <c r="J191" i="23"/>
  <c r="K191" i="23"/>
  <c r="L191" i="23"/>
  <c r="M191" i="23"/>
  <c r="N191" i="23"/>
  <c r="O191" i="23"/>
  <c r="P191" i="23"/>
  <c r="Q191" i="23"/>
  <c r="E192" i="23"/>
  <c r="F192" i="23"/>
  <c r="H192" i="23"/>
  <c r="I192" i="23"/>
  <c r="J192" i="23"/>
  <c r="K192" i="23"/>
  <c r="L192" i="23"/>
  <c r="N192" i="23"/>
  <c r="O192" i="23"/>
  <c r="P192" i="23"/>
  <c r="Q192" i="23"/>
  <c r="E193" i="23"/>
  <c r="F193" i="23"/>
  <c r="H193" i="23"/>
  <c r="I193" i="23"/>
  <c r="J193" i="23"/>
  <c r="K193" i="23"/>
  <c r="L193" i="23"/>
  <c r="N193" i="23"/>
  <c r="O193" i="23"/>
  <c r="P193" i="23"/>
  <c r="Q193" i="23"/>
  <c r="E194" i="23"/>
  <c r="F194" i="23"/>
  <c r="H194" i="23"/>
  <c r="I194" i="23"/>
  <c r="J194" i="23"/>
  <c r="K194" i="23"/>
  <c r="L194" i="23"/>
  <c r="N194" i="23"/>
  <c r="O194" i="23"/>
  <c r="P194" i="23"/>
  <c r="Q194" i="23"/>
  <c r="K195" i="23"/>
  <c r="L195" i="23"/>
  <c r="N195" i="23"/>
  <c r="O195" i="23"/>
  <c r="P195" i="23"/>
  <c r="Q195" i="23"/>
  <c r="K10" i="23"/>
  <c r="L10" i="23"/>
  <c r="N10" i="23"/>
  <c r="O10" i="23"/>
  <c r="P10" i="23"/>
  <c r="Q10" i="23"/>
  <c r="K11" i="21"/>
  <c r="L11" i="21"/>
  <c r="M11" i="21"/>
  <c r="N11" i="21"/>
  <c r="O11" i="21"/>
  <c r="P11" i="21"/>
  <c r="Q11" i="21"/>
  <c r="E12" i="21"/>
  <c r="F12" i="21"/>
  <c r="H12" i="21"/>
  <c r="K12" i="21"/>
  <c r="L12" i="21"/>
  <c r="M12" i="21"/>
  <c r="N12" i="21"/>
  <c r="O12" i="21"/>
  <c r="P12" i="21"/>
  <c r="Q12" i="21"/>
  <c r="E13" i="21"/>
  <c r="F13" i="21"/>
  <c r="H13" i="21"/>
  <c r="K13" i="21"/>
  <c r="L13" i="21"/>
  <c r="M13" i="21"/>
  <c r="N13" i="21"/>
  <c r="O13" i="21"/>
  <c r="P13" i="21"/>
  <c r="Q13" i="21"/>
  <c r="E14" i="21"/>
  <c r="F14" i="21"/>
  <c r="H14" i="21"/>
  <c r="I14" i="21"/>
  <c r="I14" i="23" s="1"/>
  <c r="J14" i="21"/>
  <c r="J14" i="23" s="1"/>
  <c r="K14" i="21"/>
  <c r="L14" i="21"/>
  <c r="M14" i="21"/>
  <c r="N14" i="21"/>
  <c r="O14" i="21"/>
  <c r="P14" i="21"/>
  <c r="Q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E18" i="21"/>
  <c r="F18" i="21"/>
  <c r="H18" i="21"/>
  <c r="I18" i="21"/>
  <c r="K18" i="21"/>
  <c r="L18" i="21"/>
  <c r="M18" i="21"/>
  <c r="N18" i="21"/>
  <c r="O18" i="21"/>
  <c r="P18" i="21"/>
  <c r="Q18" i="21"/>
  <c r="E19" i="21"/>
  <c r="F19" i="21"/>
  <c r="H19" i="21"/>
  <c r="I19" i="21"/>
  <c r="J19" i="21"/>
  <c r="J19" i="23" s="1"/>
  <c r="K19" i="21"/>
  <c r="L19" i="21"/>
  <c r="M19" i="21"/>
  <c r="N19" i="21"/>
  <c r="O19" i="21"/>
  <c r="P19" i="21"/>
  <c r="Q19" i="21"/>
  <c r="E20" i="21"/>
  <c r="F20" i="21"/>
  <c r="H20" i="21"/>
  <c r="I20" i="21"/>
  <c r="K20" i="21"/>
  <c r="L20" i="21"/>
  <c r="M20" i="21"/>
  <c r="N20" i="21"/>
  <c r="O20" i="21"/>
  <c r="P20" i="21"/>
  <c r="Q20" i="21"/>
  <c r="E21" i="21"/>
  <c r="F21" i="21"/>
  <c r="H21" i="21"/>
  <c r="I21" i="21"/>
  <c r="J21" i="21"/>
  <c r="J21" i="23" s="1"/>
  <c r="K21" i="21"/>
  <c r="L21" i="21"/>
  <c r="M21" i="21"/>
  <c r="N21" i="21"/>
  <c r="O21" i="21"/>
  <c r="P21" i="21"/>
  <c r="Q21" i="21"/>
  <c r="K22" i="21"/>
  <c r="L22" i="21"/>
  <c r="M22" i="21"/>
  <c r="N22" i="21"/>
  <c r="O22" i="21"/>
  <c r="P22" i="21"/>
  <c r="Q22" i="21"/>
  <c r="F23" i="21"/>
  <c r="H23" i="21"/>
  <c r="I23" i="21"/>
  <c r="K23" i="21"/>
  <c r="L23" i="21"/>
  <c r="M23" i="21"/>
  <c r="N23" i="21"/>
  <c r="O23" i="21"/>
  <c r="P23" i="21"/>
  <c r="Q23" i="21"/>
  <c r="E24" i="21"/>
  <c r="E24" i="23" s="1"/>
  <c r="F24" i="21"/>
  <c r="G24" i="21"/>
  <c r="H24" i="21"/>
  <c r="I24" i="21"/>
  <c r="J24" i="21"/>
  <c r="K24" i="21"/>
  <c r="L24" i="21"/>
  <c r="M24" i="21"/>
  <c r="N24" i="21"/>
  <c r="O24" i="21"/>
  <c r="P24" i="21"/>
  <c r="Q24" i="21"/>
  <c r="E25" i="21"/>
  <c r="F25" i="21"/>
  <c r="H25" i="21"/>
  <c r="I25" i="21"/>
  <c r="J25" i="21"/>
  <c r="J25" i="23" s="1"/>
  <c r="K25" i="21"/>
  <c r="L25" i="21"/>
  <c r="M25" i="21"/>
  <c r="N25" i="21"/>
  <c r="O25" i="21"/>
  <c r="P25" i="21"/>
  <c r="Q25" i="21"/>
  <c r="E26" i="21"/>
  <c r="E26" i="23" s="1"/>
  <c r="F26" i="21"/>
  <c r="G26" i="21"/>
  <c r="H26" i="21"/>
  <c r="I26" i="21"/>
  <c r="J26" i="21"/>
  <c r="K26" i="21"/>
  <c r="L26" i="21"/>
  <c r="M26" i="21"/>
  <c r="N26" i="21"/>
  <c r="O26" i="21"/>
  <c r="P26" i="21"/>
  <c r="Q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F28" i="21"/>
  <c r="I28" i="21"/>
  <c r="J28" i="21"/>
  <c r="K28" i="21"/>
  <c r="L28" i="21"/>
  <c r="M28" i="21"/>
  <c r="N28" i="21"/>
  <c r="O28" i="21"/>
  <c r="P28" i="21"/>
  <c r="Q28" i="21"/>
  <c r="E29" i="21"/>
  <c r="E29" i="23" s="1"/>
  <c r="F29" i="21"/>
  <c r="H29" i="21"/>
  <c r="H29" i="23" s="1"/>
  <c r="I29" i="21"/>
  <c r="J29" i="21"/>
  <c r="K29" i="21"/>
  <c r="L29" i="21"/>
  <c r="M29" i="21"/>
  <c r="N29" i="21"/>
  <c r="O29" i="21"/>
  <c r="P29" i="21"/>
  <c r="Q29" i="21"/>
  <c r="E30" i="21"/>
  <c r="F30" i="21"/>
  <c r="H30" i="21"/>
  <c r="H30" i="23" s="1"/>
  <c r="I30" i="21"/>
  <c r="J30" i="21"/>
  <c r="K30" i="21"/>
  <c r="L30" i="21"/>
  <c r="M30" i="21"/>
  <c r="N30" i="21"/>
  <c r="O30" i="21"/>
  <c r="P30" i="21"/>
  <c r="Q30" i="21"/>
  <c r="E31" i="21"/>
  <c r="E31" i="23" s="1"/>
  <c r="F31" i="21"/>
  <c r="H31" i="21"/>
  <c r="H31" i="23" s="1"/>
  <c r="I31" i="21"/>
  <c r="J31" i="21"/>
  <c r="K31" i="21"/>
  <c r="L31" i="21"/>
  <c r="M31" i="21"/>
  <c r="N31" i="21"/>
  <c r="O31" i="21"/>
  <c r="P31" i="21"/>
  <c r="Q31" i="21"/>
  <c r="E32" i="21"/>
  <c r="E32" i="23" s="1"/>
  <c r="F32" i="21"/>
  <c r="H32" i="21"/>
  <c r="I32" i="21"/>
  <c r="J32" i="21"/>
  <c r="K32" i="21"/>
  <c r="L32" i="21"/>
  <c r="M32" i="21"/>
  <c r="N32" i="21"/>
  <c r="O32" i="21"/>
  <c r="P32" i="21"/>
  <c r="Q32" i="21"/>
  <c r="E33" i="21"/>
  <c r="E33" i="23" s="1"/>
  <c r="F33" i="21"/>
  <c r="H33" i="21"/>
  <c r="H33" i="23" s="1"/>
  <c r="I33" i="21"/>
  <c r="J33" i="21"/>
  <c r="K33" i="21"/>
  <c r="L33" i="21"/>
  <c r="M33" i="21"/>
  <c r="N33" i="21"/>
  <c r="O33" i="21"/>
  <c r="P33" i="21"/>
  <c r="Q33" i="21"/>
  <c r="E34" i="21"/>
  <c r="E34" i="23" s="1"/>
  <c r="F34" i="21"/>
  <c r="H34" i="21"/>
  <c r="H34" i="23" s="1"/>
  <c r="I34" i="21"/>
  <c r="J34" i="21"/>
  <c r="K34" i="21"/>
  <c r="L34" i="21"/>
  <c r="M34" i="21"/>
  <c r="N34" i="21"/>
  <c r="O34" i="21"/>
  <c r="P34" i="21"/>
  <c r="Q34" i="21"/>
  <c r="F35" i="21"/>
  <c r="I35" i="21"/>
  <c r="J35" i="21"/>
  <c r="K35" i="21"/>
  <c r="L35" i="21"/>
  <c r="M35" i="21"/>
  <c r="N35" i="21"/>
  <c r="O35" i="21"/>
  <c r="P35" i="21"/>
  <c r="Q35" i="21"/>
  <c r="E36" i="21"/>
  <c r="E36" i="23" s="1"/>
  <c r="F36" i="21"/>
  <c r="H36" i="21"/>
  <c r="H36" i="23" s="1"/>
  <c r="I36" i="21"/>
  <c r="J36" i="21"/>
  <c r="K36" i="21"/>
  <c r="L36" i="21"/>
  <c r="M36" i="21"/>
  <c r="N36" i="21"/>
  <c r="O36" i="21"/>
  <c r="P36" i="21"/>
  <c r="Q36" i="21"/>
  <c r="E37" i="21"/>
  <c r="E37" i="23" s="1"/>
  <c r="F37" i="21"/>
  <c r="G37" i="21"/>
  <c r="H37" i="21"/>
  <c r="I37" i="21"/>
  <c r="J37" i="21"/>
  <c r="K37" i="21"/>
  <c r="L37" i="21"/>
  <c r="M37" i="21"/>
  <c r="N37" i="21"/>
  <c r="O37" i="21"/>
  <c r="P37" i="21"/>
  <c r="Q37" i="21"/>
  <c r="E38" i="21"/>
  <c r="E38" i="23" s="1"/>
  <c r="F38" i="21"/>
  <c r="G38" i="21"/>
  <c r="H38" i="21"/>
  <c r="I38" i="21"/>
  <c r="J38" i="21"/>
  <c r="K38" i="21"/>
  <c r="L38" i="21"/>
  <c r="M38" i="21"/>
  <c r="N38" i="21"/>
  <c r="O38" i="21"/>
  <c r="P38" i="21"/>
  <c r="Q38" i="21"/>
  <c r="E39" i="21"/>
  <c r="E39" i="23" s="1"/>
  <c r="F39" i="21"/>
  <c r="G39" i="21"/>
  <c r="H39" i="21"/>
  <c r="I39" i="21"/>
  <c r="J39" i="21"/>
  <c r="K39" i="21"/>
  <c r="L39" i="21"/>
  <c r="M39" i="21"/>
  <c r="N39" i="21"/>
  <c r="O39" i="21"/>
  <c r="P39" i="21"/>
  <c r="Q39" i="21"/>
  <c r="E40" i="21"/>
  <c r="E40" i="23" s="1"/>
  <c r="F40" i="21"/>
  <c r="H40" i="21"/>
  <c r="H40" i="23" s="1"/>
  <c r="I40" i="21"/>
  <c r="J40" i="21"/>
  <c r="K40" i="21"/>
  <c r="L40" i="21"/>
  <c r="M40" i="21"/>
  <c r="N40" i="21"/>
  <c r="O40" i="21"/>
  <c r="P40" i="21"/>
  <c r="Q40" i="21"/>
  <c r="E41" i="21"/>
  <c r="E41" i="23" s="1"/>
  <c r="F41" i="21"/>
  <c r="G41" i="21"/>
  <c r="H41" i="21"/>
  <c r="I41" i="21"/>
  <c r="J41" i="21"/>
  <c r="K41" i="21"/>
  <c r="L41" i="21"/>
  <c r="M41" i="21"/>
  <c r="N41" i="21"/>
  <c r="O41" i="21"/>
  <c r="P41" i="21"/>
  <c r="Q41" i="21"/>
  <c r="E42" i="21"/>
  <c r="E42" i="23" s="1"/>
  <c r="F42" i="21"/>
  <c r="G42" i="21"/>
  <c r="H42" i="21"/>
  <c r="I42" i="21"/>
  <c r="J42" i="21"/>
  <c r="K42" i="21"/>
  <c r="L42" i="21"/>
  <c r="M42" i="21"/>
  <c r="N42" i="21"/>
  <c r="O42" i="21"/>
  <c r="P42" i="21"/>
  <c r="Q42" i="21"/>
  <c r="E43" i="21"/>
  <c r="E43" i="23" s="1"/>
  <c r="F43" i="21"/>
  <c r="H43" i="21"/>
  <c r="H43" i="23" s="1"/>
  <c r="I43" i="21"/>
  <c r="J43" i="21"/>
  <c r="K43" i="21"/>
  <c r="L43" i="21"/>
  <c r="M43" i="21"/>
  <c r="N43" i="21"/>
  <c r="O43" i="21"/>
  <c r="P43" i="21"/>
  <c r="Q43" i="21"/>
  <c r="E44" i="21"/>
  <c r="E44" i="23" s="1"/>
  <c r="F44" i="21"/>
  <c r="H44" i="21"/>
  <c r="H44" i="23" s="1"/>
  <c r="I44" i="21"/>
  <c r="J44" i="21"/>
  <c r="K44" i="21"/>
  <c r="L44" i="21"/>
  <c r="M44" i="21"/>
  <c r="N44" i="21"/>
  <c r="O44" i="21"/>
  <c r="P44" i="21"/>
  <c r="Q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J47" i="21"/>
  <c r="K47" i="21"/>
  <c r="L47" i="21"/>
  <c r="M47" i="21"/>
  <c r="N47" i="21"/>
  <c r="O47" i="21"/>
  <c r="P47" i="21"/>
  <c r="Q47" i="21"/>
  <c r="E48" i="21"/>
  <c r="F48" i="21"/>
  <c r="F48" i="23" s="1"/>
  <c r="G48" i="21"/>
  <c r="H48" i="21"/>
  <c r="I48" i="21"/>
  <c r="J48" i="21"/>
  <c r="K48" i="21"/>
  <c r="L48" i="21"/>
  <c r="M48" i="21"/>
  <c r="N48" i="21"/>
  <c r="O48" i="21"/>
  <c r="P48" i="21"/>
  <c r="Q48" i="21"/>
  <c r="E49" i="21"/>
  <c r="E49" i="23" s="1"/>
  <c r="F49" i="21"/>
  <c r="H49" i="21"/>
  <c r="I49" i="21"/>
  <c r="I49" i="23" s="1"/>
  <c r="J49" i="21"/>
  <c r="K49" i="21"/>
  <c r="L49" i="21"/>
  <c r="M49" i="21"/>
  <c r="N49" i="21"/>
  <c r="O49" i="21"/>
  <c r="P49" i="21"/>
  <c r="Q49" i="21"/>
  <c r="E50" i="21"/>
  <c r="E50" i="23" s="1"/>
  <c r="F50" i="21"/>
  <c r="H50" i="21"/>
  <c r="H50" i="23" s="1"/>
  <c r="I50" i="21"/>
  <c r="J50" i="21"/>
  <c r="K50" i="21"/>
  <c r="L50" i="21"/>
  <c r="M50" i="21"/>
  <c r="N50" i="21"/>
  <c r="O50" i="21"/>
  <c r="P50" i="21"/>
  <c r="Q50" i="21"/>
  <c r="E51" i="21"/>
  <c r="E51" i="23" s="1"/>
  <c r="F51" i="21"/>
  <c r="H51" i="21"/>
  <c r="H51" i="23" s="1"/>
  <c r="I51" i="21"/>
  <c r="J51" i="21"/>
  <c r="K51" i="21"/>
  <c r="L51" i="21"/>
  <c r="M51" i="21"/>
  <c r="N51" i="21"/>
  <c r="O51" i="21"/>
  <c r="P51" i="21"/>
  <c r="Q51" i="21"/>
  <c r="E52" i="21"/>
  <c r="E52" i="23" s="1"/>
  <c r="F52" i="21"/>
  <c r="H52" i="21"/>
  <c r="H52" i="23" s="1"/>
  <c r="I52" i="21"/>
  <c r="J52" i="21"/>
  <c r="K52" i="21"/>
  <c r="L52" i="21"/>
  <c r="M52" i="21"/>
  <c r="N52" i="21"/>
  <c r="O52" i="21"/>
  <c r="P52" i="21"/>
  <c r="Q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E54" i="21"/>
  <c r="E54" i="23" s="1"/>
  <c r="F54" i="21"/>
  <c r="H54" i="21"/>
  <c r="H54" i="23" s="1"/>
  <c r="I54" i="21"/>
  <c r="J54" i="21"/>
  <c r="K54" i="21"/>
  <c r="L54" i="21"/>
  <c r="M54" i="21"/>
  <c r="N54" i="21"/>
  <c r="O54" i="21"/>
  <c r="P54" i="21"/>
  <c r="Q54" i="21"/>
  <c r="F55" i="21"/>
  <c r="I55" i="21"/>
  <c r="J55" i="21"/>
  <c r="K55" i="21"/>
  <c r="L55" i="21"/>
  <c r="M55" i="21"/>
  <c r="N55" i="21"/>
  <c r="O55" i="21"/>
  <c r="P55" i="21"/>
  <c r="Q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F59" i="21"/>
  <c r="I59" i="21"/>
  <c r="J59" i="21"/>
  <c r="K59" i="21"/>
  <c r="L59" i="21"/>
  <c r="M59" i="21"/>
  <c r="N59" i="21"/>
  <c r="O59" i="21"/>
  <c r="P59" i="21"/>
  <c r="Q59" i="21"/>
  <c r="E60" i="21"/>
  <c r="E60" i="23" s="1"/>
  <c r="F60" i="21"/>
  <c r="H60" i="21"/>
  <c r="H60" i="23" s="1"/>
  <c r="I60" i="21"/>
  <c r="J60" i="21"/>
  <c r="K60" i="21"/>
  <c r="L60" i="21"/>
  <c r="M60" i="21"/>
  <c r="N60" i="21"/>
  <c r="O60" i="21"/>
  <c r="P60" i="21"/>
  <c r="Q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E62" i="21"/>
  <c r="E62" i="23" s="1"/>
  <c r="F62" i="21"/>
  <c r="H62" i="21"/>
  <c r="H62" i="23" s="1"/>
  <c r="I62" i="21"/>
  <c r="J62" i="21"/>
  <c r="K62" i="21"/>
  <c r="L62" i="21"/>
  <c r="M62" i="21"/>
  <c r="N62" i="21"/>
  <c r="O62" i="21"/>
  <c r="P62" i="21"/>
  <c r="Q62" i="21"/>
  <c r="E63" i="21"/>
  <c r="E63" i="23" s="1"/>
  <c r="F63" i="21"/>
  <c r="H63" i="21"/>
  <c r="H63" i="23" s="1"/>
  <c r="I63" i="21"/>
  <c r="J63" i="21"/>
  <c r="K63" i="21"/>
  <c r="L63" i="21"/>
  <c r="M63" i="21"/>
  <c r="N63" i="21"/>
  <c r="O63" i="21"/>
  <c r="P63" i="21"/>
  <c r="Q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E88" i="21"/>
  <c r="H88" i="21"/>
  <c r="I88" i="21"/>
  <c r="K88" i="21"/>
  <c r="L88" i="21"/>
  <c r="M88" i="21"/>
  <c r="N88" i="21"/>
  <c r="O88" i="21"/>
  <c r="P88" i="21"/>
  <c r="Q88" i="21"/>
  <c r="E89" i="21"/>
  <c r="G89" i="21"/>
  <c r="H89" i="21"/>
  <c r="I89" i="21"/>
  <c r="J89" i="21"/>
  <c r="K89" i="21"/>
  <c r="L89" i="21"/>
  <c r="M89" i="21"/>
  <c r="N89" i="21"/>
  <c r="O89" i="21"/>
  <c r="P89" i="21"/>
  <c r="Q89" i="21"/>
  <c r="E90" i="21"/>
  <c r="G90" i="21"/>
  <c r="H90" i="21"/>
  <c r="I90" i="21"/>
  <c r="J90" i="21"/>
  <c r="K90" i="21"/>
  <c r="L90" i="21"/>
  <c r="M90" i="21"/>
  <c r="N90" i="21"/>
  <c r="O90" i="21"/>
  <c r="P90" i="21"/>
  <c r="Q90" i="21"/>
  <c r="E91" i="21"/>
  <c r="F91" i="21"/>
  <c r="F91" i="23" s="1"/>
  <c r="G91" i="21"/>
  <c r="H91" i="21"/>
  <c r="I91" i="21"/>
  <c r="J91" i="21"/>
  <c r="K91" i="21"/>
  <c r="L91" i="21"/>
  <c r="M91" i="21"/>
  <c r="N91" i="21"/>
  <c r="O91" i="21"/>
  <c r="P91" i="21"/>
  <c r="Q91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E97" i="21"/>
  <c r="H97" i="21"/>
  <c r="I97" i="21"/>
  <c r="K97" i="21"/>
  <c r="L97" i="21"/>
  <c r="M97" i="21"/>
  <c r="N97" i="21"/>
  <c r="O97" i="21"/>
  <c r="P97" i="21"/>
  <c r="Q97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P102" i="21"/>
  <c r="Q102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P103" i="21"/>
  <c r="Q103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E112" i="21"/>
  <c r="H112" i="21"/>
  <c r="I112" i="21"/>
  <c r="K112" i="21"/>
  <c r="L112" i="21"/>
  <c r="M112" i="21"/>
  <c r="N112" i="21"/>
  <c r="O112" i="21"/>
  <c r="P112" i="21"/>
  <c r="Q112" i="21"/>
  <c r="E113" i="21"/>
  <c r="F113" i="21"/>
  <c r="F113" i="23" s="1"/>
  <c r="H113" i="21"/>
  <c r="I113" i="21"/>
  <c r="J113" i="21"/>
  <c r="J113" i="23" s="1"/>
  <c r="K113" i="21"/>
  <c r="L113" i="21"/>
  <c r="M113" i="21"/>
  <c r="N113" i="21"/>
  <c r="O113" i="21"/>
  <c r="P113" i="21"/>
  <c r="Q113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E128" i="21"/>
  <c r="H128" i="21"/>
  <c r="J128" i="21"/>
  <c r="K128" i="21"/>
  <c r="L128" i="21"/>
  <c r="M128" i="21"/>
  <c r="N128" i="21"/>
  <c r="O128" i="21"/>
  <c r="P128" i="21"/>
  <c r="Q128" i="21"/>
  <c r="E129" i="21"/>
  <c r="H129" i="21"/>
  <c r="J129" i="21"/>
  <c r="K129" i="21"/>
  <c r="L129" i="21"/>
  <c r="M129" i="21"/>
  <c r="N129" i="21"/>
  <c r="O129" i="21"/>
  <c r="P129" i="21"/>
  <c r="Q129" i="21"/>
  <c r="E130" i="21"/>
  <c r="F130" i="21"/>
  <c r="F130" i="23" s="1"/>
  <c r="H130" i="21"/>
  <c r="I130" i="21"/>
  <c r="I130" i="23" s="1"/>
  <c r="J130" i="21"/>
  <c r="K130" i="21"/>
  <c r="L130" i="21"/>
  <c r="M130" i="21"/>
  <c r="N130" i="21"/>
  <c r="O130" i="21"/>
  <c r="P130" i="21"/>
  <c r="Q130" i="21"/>
  <c r="E131" i="21"/>
  <c r="G131" i="21"/>
  <c r="H131" i="21"/>
  <c r="I131" i="21"/>
  <c r="J131" i="21"/>
  <c r="K131" i="21"/>
  <c r="L131" i="21"/>
  <c r="M131" i="21"/>
  <c r="N131" i="21"/>
  <c r="O131" i="21"/>
  <c r="P131" i="21"/>
  <c r="Q131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E133" i="21"/>
  <c r="G133" i="21"/>
  <c r="H133" i="21"/>
  <c r="I133" i="21"/>
  <c r="J133" i="21"/>
  <c r="K133" i="21"/>
  <c r="L133" i="21"/>
  <c r="M133" i="21"/>
  <c r="N133" i="21"/>
  <c r="O133" i="21"/>
  <c r="P133" i="21"/>
  <c r="Q133" i="21"/>
  <c r="E134" i="21"/>
  <c r="F134" i="21"/>
  <c r="F134" i="23" s="1"/>
  <c r="G134" i="21"/>
  <c r="H134" i="21"/>
  <c r="I134" i="21"/>
  <c r="J134" i="21"/>
  <c r="K134" i="21"/>
  <c r="L134" i="21"/>
  <c r="M134" i="21"/>
  <c r="N134" i="21"/>
  <c r="O134" i="21"/>
  <c r="P134" i="21"/>
  <c r="Q134" i="21"/>
  <c r="E135" i="21"/>
  <c r="G135" i="21"/>
  <c r="H135" i="21"/>
  <c r="I135" i="21"/>
  <c r="J135" i="21"/>
  <c r="K135" i="21"/>
  <c r="L135" i="21"/>
  <c r="M135" i="21"/>
  <c r="N135" i="21"/>
  <c r="O135" i="21"/>
  <c r="P135" i="21"/>
  <c r="Q135" i="21"/>
  <c r="E136" i="21"/>
  <c r="F136" i="21"/>
  <c r="F136" i="23" s="1"/>
  <c r="G136" i="21"/>
  <c r="H136" i="21"/>
  <c r="I136" i="21"/>
  <c r="J136" i="21"/>
  <c r="K136" i="21"/>
  <c r="L136" i="21"/>
  <c r="M136" i="21"/>
  <c r="N136" i="21"/>
  <c r="O136" i="21"/>
  <c r="P136" i="21"/>
  <c r="Q136" i="21"/>
  <c r="E137" i="21"/>
  <c r="F137" i="21"/>
  <c r="H137" i="21"/>
  <c r="I137" i="21"/>
  <c r="K137" i="21"/>
  <c r="L137" i="21"/>
  <c r="M137" i="21"/>
  <c r="N137" i="21"/>
  <c r="O137" i="21"/>
  <c r="P137" i="21"/>
  <c r="Q137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E140" i="21"/>
  <c r="F140" i="21"/>
  <c r="H140" i="21"/>
  <c r="I140" i="21"/>
  <c r="K140" i="21"/>
  <c r="L140" i="21"/>
  <c r="M140" i="21"/>
  <c r="N140" i="21"/>
  <c r="O140" i="21"/>
  <c r="P140" i="21"/>
  <c r="Q140" i="21"/>
  <c r="E141" i="21"/>
  <c r="F141" i="21"/>
  <c r="H141" i="21"/>
  <c r="I141" i="21"/>
  <c r="J141" i="21"/>
  <c r="J141" i="23" s="1"/>
  <c r="K141" i="21"/>
  <c r="L141" i="21"/>
  <c r="M141" i="21"/>
  <c r="N141" i="21"/>
  <c r="O141" i="21"/>
  <c r="P141" i="21"/>
  <c r="Q141" i="21"/>
  <c r="E142" i="21"/>
  <c r="H142" i="21"/>
  <c r="J142" i="21"/>
  <c r="K142" i="21"/>
  <c r="L142" i="21"/>
  <c r="M142" i="21"/>
  <c r="N142" i="21"/>
  <c r="O142" i="21"/>
  <c r="P142" i="21"/>
  <c r="Q142" i="21"/>
  <c r="E143" i="21"/>
  <c r="H143" i="21"/>
  <c r="J143" i="21"/>
  <c r="K143" i="21"/>
  <c r="L143" i="21"/>
  <c r="M143" i="21"/>
  <c r="N143" i="21"/>
  <c r="O143" i="21"/>
  <c r="P143" i="21"/>
  <c r="Q143" i="21"/>
  <c r="E144" i="21"/>
  <c r="F144" i="21"/>
  <c r="F144" i="23" s="1"/>
  <c r="H144" i="21"/>
  <c r="I144" i="21"/>
  <c r="I144" i="23" s="1"/>
  <c r="J144" i="21"/>
  <c r="K144" i="21"/>
  <c r="L144" i="21"/>
  <c r="M144" i="21"/>
  <c r="N144" i="21"/>
  <c r="O144" i="21"/>
  <c r="P144" i="21"/>
  <c r="Q144" i="21"/>
  <c r="E145" i="21"/>
  <c r="G145" i="21"/>
  <c r="H145" i="21"/>
  <c r="I145" i="21"/>
  <c r="J145" i="21"/>
  <c r="K145" i="21"/>
  <c r="L145" i="21"/>
  <c r="M145" i="21"/>
  <c r="N145" i="21"/>
  <c r="O145" i="21"/>
  <c r="P145" i="21"/>
  <c r="Q145" i="21"/>
  <c r="E146" i="21"/>
  <c r="G146" i="21"/>
  <c r="H146" i="21"/>
  <c r="I146" i="21"/>
  <c r="J146" i="21"/>
  <c r="K146" i="21"/>
  <c r="L146" i="21"/>
  <c r="M146" i="21"/>
  <c r="N146" i="21"/>
  <c r="O146" i="21"/>
  <c r="P146" i="21"/>
  <c r="Q146" i="21"/>
  <c r="E147" i="21"/>
  <c r="F147" i="21"/>
  <c r="G147" i="21"/>
  <c r="H147" i="21"/>
  <c r="I147" i="21"/>
  <c r="J147" i="21"/>
  <c r="K147" i="21"/>
  <c r="L147" i="21"/>
  <c r="M147" i="21"/>
  <c r="N147" i="21"/>
  <c r="O147" i="21"/>
  <c r="P147" i="21"/>
  <c r="Q147" i="21"/>
  <c r="E148" i="21"/>
  <c r="G148" i="21"/>
  <c r="H148" i="21"/>
  <c r="I148" i="21"/>
  <c r="J148" i="21"/>
  <c r="K148" i="21"/>
  <c r="L148" i="21"/>
  <c r="M148" i="21"/>
  <c r="N148" i="21"/>
  <c r="O148" i="21"/>
  <c r="P148" i="21"/>
  <c r="Q148" i="21"/>
  <c r="E149" i="21"/>
  <c r="F149" i="21"/>
  <c r="F149" i="23" s="1"/>
  <c r="G149" i="21"/>
  <c r="H149" i="21"/>
  <c r="I149" i="21"/>
  <c r="J149" i="21"/>
  <c r="K149" i="21"/>
  <c r="L149" i="21"/>
  <c r="M149" i="21"/>
  <c r="N149" i="21"/>
  <c r="O149" i="21"/>
  <c r="P149" i="21"/>
  <c r="Q149" i="21"/>
  <c r="E150" i="21"/>
  <c r="G150" i="21"/>
  <c r="H150" i="21"/>
  <c r="I150" i="21"/>
  <c r="J150" i="21"/>
  <c r="K150" i="21"/>
  <c r="L150" i="21"/>
  <c r="M150" i="21"/>
  <c r="N150" i="21"/>
  <c r="O150" i="21"/>
  <c r="P150" i="21"/>
  <c r="Q150" i="21"/>
  <c r="E151" i="21"/>
  <c r="F151" i="21"/>
  <c r="F151" i="23" s="1"/>
  <c r="G151" i="21"/>
  <c r="H151" i="21"/>
  <c r="I151" i="21"/>
  <c r="J151" i="21"/>
  <c r="K151" i="21"/>
  <c r="L151" i="21"/>
  <c r="M151" i="21"/>
  <c r="N151" i="21"/>
  <c r="O151" i="21"/>
  <c r="P151" i="21"/>
  <c r="Q151" i="21"/>
  <c r="E152" i="21"/>
  <c r="H152" i="21"/>
  <c r="J152" i="21"/>
  <c r="K152" i="21"/>
  <c r="L152" i="21"/>
  <c r="M152" i="21"/>
  <c r="N152" i="21"/>
  <c r="O152" i="21"/>
  <c r="P152" i="21"/>
  <c r="Q152" i="21"/>
  <c r="E153" i="21"/>
  <c r="H153" i="21"/>
  <c r="J153" i="21"/>
  <c r="K153" i="21"/>
  <c r="L153" i="21"/>
  <c r="M153" i="21"/>
  <c r="N153" i="21"/>
  <c r="O153" i="21"/>
  <c r="P153" i="21"/>
  <c r="Q153" i="21"/>
  <c r="E154" i="21"/>
  <c r="F154" i="21"/>
  <c r="F154" i="23" s="1"/>
  <c r="H154" i="21"/>
  <c r="I154" i="21"/>
  <c r="I154" i="23" s="1"/>
  <c r="J154" i="21"/>
  <c r="K154" i="21"/>
  <c r="L154" i="21"/>
  <c r="M154" i="21"/>
  <c r="N154" i="21"/>
  <c r="O154" i="21"/>
  <c r="P154" i="21"/>
  <c r="Q154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E166" i="21"/>
  <c r="G166" i="21"/>
  <c r="H166" i="21"/>
  <c r="I166" i="21"/>
  <c r="J166" i="21"/>
  <c r="K166" i="21"/>
  <c r="L166" i="21"/>
  <c r="M166" i="21"/>
  <c r="N166" i="21"/>
  <c r="O166" i="21"/>
  <c r="P166" i="21"/>
  <c r="Q166" i="21"/>
  <c r="E167" i="21"/>
  <c r="G167" i="21"/>
  <c r="H167" i="21"/>
  <c r="I167" i="21"/>
  <c r="J167" i="21"/>
  <c r="K167" i="21"/>
  <c r="L167" i="21"/>
  <c r="M167" i="21"/>
  <c r="N167" i="21"/>
  <c r="O167" i="21"/>
  <c r="P167" i="21"/>
  <c r="Q167" i="21"/>
  <c r="E168" i="21"/>
  <c r="F168" i="21"/>
  <c r="F168" i="23" s="1"/>
  <c r="G168" i="21"/>
  <c r="H168" i="21"/>
  <c r="I168" i="21"/>
  <c r="J168" i="21"/>
  <c r="K168" i="21"/>
  <c r="L168" i="21"/>
  <c r="M168" i="21"/>
  <c r="N168" i="21"/>
  <c r="O168" i="21"/>
  <c r="P168" i="21"/>
  <c r="Q168" i="21"/>
  <c r="E169" i="21"/>
  <c r="G169" i="21"/>
  <c r="H169" i="21"/>
  <c r="I169" i="21"/>
  <c r="J169" i="21"/>
  <c r="K169" i="21"/>
  <c r="L169" i="21"/>
  <c r="M169" i="21"/>
  <c r="N169" i="21"/>
  <c r="O169" i="21"/>
  <c r="P169" i="21"/>
  <c r="Q169" i="21"/>
  <c r="E170" i="21"/>
  <c r="F170" i="21"/>
  <c r="F170" i="23" s="1"/>
  <c r="G170" i="21"/>
  <c r="H170" i="21"/>
  <c r="I170" i="21"/>
  <c r="J170" i="21"/>
  <c r="K170" i="21"/>
  <c r="L170" i="21"/>
  <c r="M170" i="21"/>
  <c r="N170" i="21"/>
  <c r="O170" i="21"/>
  <c r="P170" i="21"/>
  <c r="Q170" i="21"/>
  <c r="E171" i="21"/>
  <c r="G171" i="21"/>
  <c r="H171" i="21"/>
  <c r="I171" i="21"/>
  <c r="J171" i="21"/>
  <c r="K171" i="21"/>
  <c r="L171" i="21"/>
  <c r="M171" i="21"/>
  <c r="N171" i="21"/>
  <c r="O171" i="21"/>
  <c r="P171" i="21"/>
  <c r="Q171" i="21"/>
  <c r="E172" i="21"/>
  <c r="F172" i="21"/>
  <c r="F172" i="23" s="1"/>
  <c r="G172" i="21"/>
  <c r="H172" i="21"/>
  <c r="I172" i="21"/>
  <c r="J172" i="21"/>
  <c r="K172" i="21"/>
  <c r="L172" i="21"/>
  <c r="M172" i="21"/>
  <c r="N172" i="21"/>
  <c r="O172" i="21"/>
  <c r="P172" i="21"/>
  <c r="Q172" i="21"/>
  <c r="E173" i="21"/>
  <c r="G173" i="21"/>
  <c r="H173" i="21"/>
  <c r="I173" i="21"/>
  <c r="J173" i="21"/>
  <c r="K173" i="21"/>
  <c r="L173" i="21"/>
  <c r="M173" i="21"/>
  <c r="N173" i="21"/>
  <c r="O173" i="21"/>
  <c r="P173" i="21"/>
  <c r="Q173" i="21"/>
  <c r="E174" i="21"/>
  <c r="F174" i="21"/>
  <c r="F174" i="23" s="1"/>
  <c r="G174" i="21"/>
  <c r="H174" i="21"/>
  <c r="I174" i="21"/>
  <c r="J174" i="21"/>
  <c r="K174" i="21"/>
  <c r="L174" i="21"/>
  <c r="M174" i="21"/>
  <c r="N174" i="21"/>
  <c r="O174" i="21"/>
  <c r="P174" i="21"/>
  <c r="Q174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E177" i="21"/>
  <c r="H177" i="21"/>
  <c r="I177" i="21"/>
  <c r="J177" i="21"/>
  <c r="K177" i="21"/>
  <c r="L177" i="21"/>
  <c r="N177" i="21"/>
  <c r="O177" i="21"/>
  <c r="P177" i="21"/>
  <c r="Q177" i="21"/>
  <c r="E178" i="21"/>
  <c r="H178" i="21"/>
  <c r="I178" i="21"/>
  <c r="J178" i="21"/>
  <c r="K178" i="21"/>
  <c r="L178" i="21"/>
  <c r="N178" i="21"/>
  <c r="O178" i="21"/>
  <c r="P178" i="21"/>
  <c r="Q178" i="21"/>
  <c r="E179" i="21"/>
  <c r="F179" i="21"/>
  <c r="F179" i="23" s="1"/>
  <c r="H179" i="21"/>
  <c r="I179" i="21"/>
  <c r="J179" i="21"/>
  <c r="K179" i="21"/>
  <c r="L179" i="21"/>
  <c r="M179" i="21"/>
  <c r="M179" i="23" s="1"/>
  <c r="N179" i="21"/>
  <c r="O179" i="21"/>
  <c r="P179" i="21"/>
  <c r="Q179" i="21"/>
  <c r="E180" i="21"/>
  <c r="H180" i="21"/>
  <c r="I180" i="21"/>
  <c r="J180" i="21"/>
  <c r="K180" i="21"/>
  <c r="L180" i="21"/>
  <c r="N180" i="21"/>
  <c r="O180" i="21"/>
  <c r="P180" i="21"/>
  <c r="Q180" i="21"/>
  <c r="E181" i="21"/>
  <c r="F181" i="21"/>
  <c r="F181" i="23" s="1"/>
  <c r="H181" i="21"/>
  <c r="I181" i="21"/>
  <c r="J181" i="21"/>
  <c r="K181" i="21"/>
  <c r="L181" i="21"/>
  <c r="M181" i="21"/>
  <c r="M181" i="23" s="1"/>
  <c r="N181" i="21"/>
  <c r="O181" i="21"/>
  <c r="P181" i="21"/>
  <c r="Q181" i="21"/>
  <c r="E182" i="21"/>
  <c r="F182" i="21"/>
  <c r="H182" i="21"/>
  <c r="I182" i="21"/>
  <c r="J182" i="21"/>
  <c r="K182" i="21"/>
  <c r="L182" i="21"/>
  <c r="N182" i="21"/>
  <c r="O182" i="21"/>
  <c r="P182" i="21"/>
  <c r="Q182" i="21"/>
  <c r="E183" i="21"/>
  <c r="F183" i="21"/>
  <c r="H183" i="21"/>
  <c r="I183" i="21"/>
  <c r="J183" i="21"/>
  <c r="K183" i="21"/>
  <c r="L183" i="21"/>
  <c r="M183" i="21"/>
  <c r="M183" i="23" s="1"/>
  <c r="N183" i="21"/>
  <c r="O183" i="21"/>
  <c r="P183" i="21"/>
  <c r="Q183" i="21"/>
  <c r="E184" i="21"/>
  <c r="F184" i="21"/>
  <c r="H184" i="21"/>
  <c r="I184" i="21"/>
  <c r="J184" i="21"/>
  <c r="K184" i="21"/>
  <c r="L184" i="21"/>
  <c r="N184" i="21"/>
  <c r="O184" i="21"/>
  <c r="P184" i="21"/>
  <c r="Q184" i="21"/>
  <c r="E185" i="21"/>
  <c r="F185" i="21"/>
  <c r="H185" i="21"/>
  <c r="I185" i="21"/>
  <c r="J185" i="21"/>
  <c r="K185" i="21"/>
  <c r="L185" i="21"/>
  <c r="M185" i="21"/>
  <c r="M185" i="23" s="1"/>
  <c r="N185" i="21"/>
  <c r="O185" i="21"/>
  <c r="P185" i="21"/>
  <c r="Q185" i="21"/>
  <c r="E186" i="21"/>
  <c r="F186" i="21"/>
  <c r="H186" i="21"/>
  <c r="I186" i="21"/>
  <c r="J186" i="21"/>
  <c r="K186" i="21"/>
  <c r="L186" i="21"/>
  <c r="M186" i="21"/>
  <c r="M186" i="23" s="1"/>
  <c r="N186" i="21"/>
  <c r="O186" i="21"/>
  <c r="P186" i="21"/>
  <c r="Q186" i="21"/>
  <c r="E187" i="21"/>
  <c r="F187" i="21"/>
  <c r="H187" i="21"/>
  <c r="I187" i="21"/>
  <c r="J187" i="21"/>
  <c r="K187" i="21"/>
  <c r="L187" i="21"/>
  <c r="N187" i="21"/>
  <c r="O187" i="21"/>
  <c r="P187" i="21"/>
  <c r="Q187" i="21"/>
  <c r="E188" i="21"/>
  <c r="F188" i="21"/>
  <c r="H188" i="21"/>
  <c r="I188" i="21"/>
  <c r="J188" i="21"/>
  <c r="K188" i="21"/>
  <c r="L188" i="21"/>
  <c r="M188" i="21"/>
  <c r="M188" i="23" s="1"/>
  <c r="N188" i="21"/>
  <c r="O188" i="21"/>
  <c r="P188" i="21"/>
  <c r="Q188" i="21"/>
  <c r="E189" i="21"/>
  <c r="G189" i="21"/>
  <c r="H189" i="21"/>
  <c r="I189" i="21"/>
  <c r="J189" i="21"/>
  <c r="K189" i="21"/>
  <c r="L189" i="21"/>
  <c r="M189" i="21"/>
  <c r="N189" i="21"/>
  <c r="O189" i="21"/>
  <c r="P189" i="21"/>
  <c r="Q189" i="21"/>
  <c r="E190" i="21"/>
  <c r="G190" i="21"/>
  <c r="H190" i="21"/>
  <c r="I190" i="21"/>
  <c r="J190" i="21"/>
  <c r="K190" i="21"/>
  <c r="L190" i="21"/>
  <c r="M190" i="21"/>
  <c r="N190" i="21"/>
  <c r="O190" i="21"/>
  <c r="P190" i="21"/>
  <c r="Q190" i="21"/>
  <c r="E191" i="21"/>
  <c r="F191" i="21"/>
  <c r="F191" i="23" s="1"/>
  <c r="G191" i="21"/>
  <c r="H191" i="21"/>
  <c r="I191" i="21"/>
  <c r="J191" i="21"/>
  <c r="K191" i="21"/>
  <c r="L191" i="21"/>
  <c r="M191" i="21"/>
  <c r="N191" i="21"/>
  <c r="O191" i="21"/>
  <c r="P191" i="21"/>
  <c r="Q191" i="21"/>
  <c r="E192" i="21"/>
  <c r="F192" i="21"/>
  <c r="H192" i="21"/>
  <c r="I192" i="21"/>
  <c r="J192" i="21"/>
  <c r="K192" i="21"/>
  <c r="L192" i="21"/>
  <c r="N192" i="21"/>
  <c r="O192" i="21"/>
  <c r="P192" i="21"/>
  <c r="Q192" i="21"/>
  <c r="E193" i="21"/>
  <c r="F193" i="21"/>
  <c r="H193" i="21"/>
  <c r="I193" i="21"/>
  <c r="J193" i="21"/>
  <c r="K193" i="21"/>
  <c r="L193" i="21"/>
  <c r="N193" i="21"/>
  <c r="O193" i="21"/>
  <c r="P193" i="21"/>
  <c r="Q193" i="21"/>
  <c r="E194" i="21"/>
  <c r="F194" i="21"/>
  <c r="H194" i="21"/>
  <c r="I194" i="21"/>
  <c r="J194" i="21"/>
  <c r="K194" i="21"/>
  <c r="L194" i="21"/>
  <c r="M194" i="21"/>
  <c r="M194" i="23" s="1"/>
  <c r="N194" i="21"/>
  <c r="O194" i="21"/>
  <c r="P194" i="21"/>
  <c r="Q194" i="21"/>
  <c r="K195" i="21"/>
  <c r="L195" i="21"/>
  <c r="N195" i="21"/>
  <c r="O195" i="21"/>
  <c r="P195" i="21"/>
  <c r="Q195" i="21"/>
  <c r="K10" i="21"/>
  <c r="L10" i="21"/>
  <c r="N10" i="21"/>
  <c r="O10" i="21"/>
  <c r="P10" i="21"/>
  <c r="Q10" i="21"/>
  <c r="D10" i="20"/>
  <c r="E10" i="20"/>
  <c r="G10" i="20"/>
  <c r="H10" i="20"/>
  <c r="J10" i="20"/>
  <c r="J10" i="22" s="1"/>
  <c r="K10" i="20"/>
  <c r="M10" i="20"/>
  <c r="N10" i="20"/>
  <c r="N10" i="22" s="1"/>
  <c r="O10" i="20"/>
  <c r="P10" i="20"/>
  <c r="C11" i="20"/>
  <c r="D11" i="20"/>
  <c r="D11" i="22" s="1"/>
  <c r="E11" i="20"/>
  <c r="F11" i="20"/>
  <c r="G11" i="20"/>
  <c r="H11" i="20"/>
  <c r="H11" i="22" s="1"/>
  <c r="I11" i="20"/>
  <c r="J11" i="20"/>
  <c r="K11" i="20"/>
  <c r="L11" i="20"/>
  <c r="L11" i="22" s="1"/>
  <c r="M11" i="20"/>
  <c r="N11" i="20"/>
  <c r="O11" i="20"/>
  <c r="P11" i="20"/>
  <c r="P11" i="22" s="1"/>
  <c r="C12" i="20"/>
  <c r="D12" i="20"/>
  <c r="E12" i="20"/>
  <c r="F12" i="20"/>
  <c r="F12" i="22" s="1"/>
  <c r="G12" i="20"/>
  <c r="H12" i="20"/>
  <c r="I12" i="20"/>
  <c r="J12" i="20"/>
  <c r="J12" i="22" s="1"/>
  <c r="K12" i="20"/>
  <c r="L12" i="20"/>
  <c r="M12" i="20"/>
  <c r="N12" i="20"/>
  <c r="N12" i="22" s="1"/>
  <c r="O12" i="20"/>
  <c r="P12" i="20"/>
  <c r="C13" i="20"/>
  <c r="D13" i="20"/>
  <c r="D13" i="22" s="1"/>
  <c r="E13" i="20"/>
  <c r="F13" i="20"/>
  <c r="G13" i="20"/>
  <c r="H13" i="20"/>
  <c r="H13" i="22" s="1"/>
  <c r="I13" i="20"/>
  <c r="J13" i="20"/>
  <c r="K13" i="20"/>
  <c r="L13" i="20"/>
  <c r="L13" i="22" s="1"/>
  <c r="M13" i="20"/>
  <c r="N13" i="20"/>
  <c r="O13" i="20"/>
  <c r="P13" i="20"/>
  <c r="P13" i="22" s="1"/>
  <c r="C14" i="20"/>
  <c r="D14" i="20"/>
  <c r="E14" i="20"/>
  <c r="F14" i="20"/>
  <c r="F14" i="22" s="1"/>
  <c r="G14" i="20"/>
  <c r="H14" i="20"/>
  <c r="I14" i="20"/>
  <c r="J14" i="20"/>
  <c r="J14" i="22" s="1"/>
  <c r="K14" i="20"/>
  <c r="L14" i="20"/>
  <c r="M14" i="20"/>
  <c r="N14" i="20"/>
  <c r="N14" i="22" s="1"/>
  <c r="O14" i="20"/>
  <c r="P14" i="20"/>
  <c r="C15" i="20"/>
  <c r="D15" i="20"/>
  <c r="D15" i="22" s="1"/>
  <c r="E15" i="20"/>
  <c r="F15" i="20"/>
  <c r="G15" i="20"/>
  <c r="H15" i="20"/>
  <c r="H15" i="22" s="1"/>
  <c r="I15" i="20"/>
  <c r="J15" i="20"/>
  <c r="K15" i="20"/>
  <c r="L15" i="20"/>
  <c r="L15" i="22" s="1"/>
  <c r="M15" i="20"/>
  <c r="N15" i="20"/>
  <c r="O15" i="20"/>
  <c r="P15" i="20"/>
  <c r="P15" i="22" s="1"/>
  <c r="C16" i="20"/>
  <c r="D16" i="20"/>
  <c r="E16" i="20"/>
  <c r="F16" i="20"/>
  <c r="F16" i="22" s="1"/>
  <c r="G16" i="20"/>
  <c r="H16" i="20"/>
  <c r="I16" i="20"/>
  <c r="J16" i="20"/>
  <c r="J16" i="22" s="1"/>
  <c r="K16" i="20"/>
  <c r="L16" i="20"/>
  <c r="M16" i="20"/>
  <c r="N16" i="20"/>
  <c r="N16" i="22" s="1"/>
  <c r="O16" i="20"/>
  <c r="P16" i="20"/>
  <c r="C17" i="20"/>
  <c r="D17" i="20"/>
  <c r="D17" i="22" s="1"/>
  <c r="E17" i="20"/>
  <c r="F17" i="20"/>
  <c r="G17" i="20"/>
  <c r="H17" i="20"/>
  <c r="H17" i="22" s="1"/>
  <c r="I17" i="20"/>
  <c r="J17" i="20"/>
  <c r="K17" i="20"/>
  <c r="L17" i="20"/>
  <c r="L17" i="22" s="1"/>
  <c r="M17" i="20"/>
  <c r="N17" i="20"/>
  <c r="O17" i="20"/>
  <c r="P17" i="20"/>
  <c r="P17" i="22" s="1"/>
  <c r="C18" i="20"/>
  <c r="D18" i="20"/>
  <c r="E18" i="20"/>
  <c r="F18" i="20"/>
  <c r="F18" i="22" s="1"/>
  <c r="G18" i="20"/>
  <c r="H18" i="20"/>
  <c r="I18" i="20"/>
  <c r="J18" i="20"/>
  <c r="J18" i="22" s="1"/>
  <c r="K18" i="20"/>
  <c r="L18" i="20"/>
  <c r="M18" i="20"/>
  <c r="N18" i="20"/>
  <c r="N18" i="22" s="1"/>
  <c r="O18" i="20"/>
  <c r="P18" i="20"/>
  <c r="C19" i="20"/>
  <c r="D19" i="20"/>
  <c r="D19" i="22" s="1"/>
  <c r="E19" i="20"/>
  <c r="F19" i="20"/>
  <c r="G19" i="20"/>
  <c r="H19" i="20"/>
  <c r="H19" i="22" s="1"/>
  <c r="I19" i="20"/>
  <c r="J19" i="20"/>
  <c r="K19" i="20"/>
  <c r="L19" i="20"/>
  <c r="L19" i="22" s="1"/>
  <c r="M19" i="20"/>
  <c r="N19" i="20"/>
  <c r="O19" i="20"/>
  <c r="P19" i="20"/>
  <c r="P19" i="22" s="1"/>
  <c r="C20" i="20"/>
  <c r="D20" i="20"/>
  <c r="E20" i="20"/>
  <c r="F20" i="20"/>
  <c r="F20" i="22" s="1"/>
  <c r="G20" i="20"/>
  <c r="H20" i="20"/>
  <c r="I20" i="20"/>
  <c r="J20" i="20"/>
  <c r="J20" i="22" s="1"/>
  <c r="K20" i="20"/>
  <c r="L20" i="20"/>
  <c r="M20" i="20"/>
  <c r="N20" i="20"/>
  <c r="N20" i="22" s="1"/>
  <c r="O20" i="20"/>
  <c r="P20" i="20"/>
  <c r="C21" i="20"/>
  <c r="D21" i="20"/>
  <c r="D21" i="22" s="1"/>
  <c r="E21" i="20"/>
  <c r="F21" i="20"/>
  <c r="G21" i="20"/>
  <c r="H21" i="20"/>
  <c r="H21" i="22" s="1"/>
  <c r="I21" i="20"/>
  <c r="J21" i="20"/>
  <c r="K21" i="20"/>
  <c r="L21" i="20"/>
  <c r="L21" i="22" s="1"/>
  <c r="M21" i="20"/>
  <c r="N21" i="20"/>
  <c r="O21" i="20"/>
  <c r="P21" i="20"/>
  <c r="P21" i="22" s="1"/>
  <c r="C22" i="20"/>
  <c r="D22" i="20"/>
  <c r="E22" i="20"/>
  <c r="F22" i="20"/>
  <c r="F22" i="22" s="1"/>
  <c r="G22" i="20"/>
  <c r="H22" i="20"/>
  <c r="I22" i="20"/>
  <c r="J22" i="20"/>
  <c r="J22" i="22" s="1"/>
  <c r="K22" i="20"/>
  <c r="L22" i="20"/>
  <c r="M22" i="20"/>
  <c r="N22" i="20"/>
  <c r="N22" i="22" s="1"/>
  <c r="O22" i="20"/>
  <c r="P22" i="20"/>
  <c r="C23" i="20"/>
  <c r="D23" i="20"/>
  <c r="D23" i="22" s="1"/>
  <c r="E23" i="20"/>
  <c r="F23" i="20"/>
  <c r="G23" i="20"/>
  <c r="H23" i="20"/>
  <c r="H23" i="22" s="1"/>
  <c r="I23" i="20"/>
  <c r="J23" i="20"/>
  <c r="K23" i="20"/>
  <c r="L23" i="20"/>
  <c r="L23" i="22" s="1"/>
  <c r="M23" i="20"/>
  <c r="N23" i="20"/>
  <c r="O23" i="20"/>
  <c r="P23" i="20"/>
  <c r="P23" i="22" s="1"/>
  <c r="C24" i="20"/>
  <c r="D24" i="20"/>
  <c r="E24" i="20"/>
  <c r="F24" i="20"/>
  <c r="F24" i="22" s="1"/>
  <c r="G24" i="20"/>
  <c r="H24" i="20"/>
  <c r="I24" i="20"/>
  <c r="J24" i="20"/>
  <c r="J24" i="22" s="1"/>
  <c r="K24" i="20"/>
  <c r="L24" i="20"/>
  <c r="M24" i="20"/>
  <c r="N24" i="20"/>
  <c r="N24" i="22" s="1"/>
  <c r="O24" i="20"/>
  <c r="P24" i="20"/>
  <c r="C25" i="20"/>
  <c r="D25" i="20"/>
  <c r="D25" i="22" s="1"/>
  <c r="E25" i="20"/>
  <c r="F25" i="20"/>
  <c r="G25" i="20"/>
  <c r="H25" i="20"/>
  <c r="H25" i="22" s="1"/>
  <c r="I25" i="20"/>
  <c r="J25" i="20"/>
  <c r="K25" i="20"/>
  <c r="L25" i="20"/>
  <c r="L25" i="22" s="1"/>
  <c r="M25" i="20"/>
  <c r="N25" i="20"/>
  <c r="O25" i="20"/>
  <c r="P25" i="20"/>
  <c r="P25" i="22" s="1"/>
  <c r="C26" i="20"/>
  <c r="D26" i="20"/>
  <c r="E26" i="20"/>
  <c r="F26" i="20"/>
  <c r="F26" i="22" s="1"/>
  <c r="G26" i="20"/>
  <c r="H26" i="20"/>
  <c r="I26" i="20"/>
  <c r="J26" i="20"/>
  <c r="J26" i="22" s="1"/>
  <c r="K26" i="20"/>
  <c r="L26" i="20"/>
  <c r="M26" i="20"/>
  <c r="N26" i="20"/>
  <c r="N26" i="22" s="1"/>
  <c r="O26" i="20"/>
  <c r="P26" i="20"/>
  <c r="C27" i="20"/>
  <c r="D27" i="20"/>
  <c r="D27" i="22" s="1"/>
  <c r="E27" i="20"/>
  <c r="F27" i="20"/>
  <c r="G27" i="20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8" i="20"/>
  <c r="E28" i="20"/>
  <c r="G28" i="20"/>
  <c r="H28" i="20"/>
  <c r="J28" i="20"/>
  <c r="J28" i="22" s="1"/>
  <c r="K28" i="20"/>
  <c r="L28" i="20"/>
  <c r="M28" i="20"/>
  <c r="N28" i="20"/>
  <c r="N28" i="22" s="1"/>
  <c r="O28" i="20"/>
  <c r="P28" i="20"/>
  <c r="D29" i="20"/>
  <c r="D29" i="22" s="1"/>
  <c r="E29" i="20"/>
  <c r="G29" i="20"/>
  <c r="H29" i="20"/>
  <c r="H29" i="22" s="1"/>
  <c r="I29" i="20"/>
  <c r="J29" i="20"/>
  <c r="K29" i="20"/>
  <c r="L29" i="20"/>
  <c r="L29" i="22" s="1"/>
  <c r="M29" i="20"/>
  <c r="N29" i="20"/>
  <c r="O29" i="20"/>
  <c r="P29" i="20"/>
  <c r="P29" i="22" s="1"/>
  <c r="D30" i="20"/>
  <c r="E30" i="20"/>
  <c r="G30" i="20"/>
  <c r="H30" i="20"/>
  <c r="J30" i="20"/>
  <c r="J30" i="22" s="1"/>
  <c r="K30" i="20"/>
  <c r="L30" i="20"/>
  <c r="M30" i="20"/>
  <c r="N30" i="20"/>
  <c r="N30" i="22" s="1"/>
  <c r="O30" i="20"/>
  <c r="P30" i="20"/>
  <c r="C31" i="20"/>
  <c r="D31" i="20"/>
  <c r="D31" i="22" s="1"/>
  <c r="E31" i="20"/>
  <c r="F31" i="20"/>
  <c r="G31" i="20"/>
  <c r="H31" i="20"/>
  <c r="H31" i="22" s="1"/>
  <c r="I31" i="20"/>
  <c r="J31" i="20"/>
  <c r="K31" i="20"/>
  <c r="L31" i="20"/>
  <c r="L31" i="22" s="1"/>
  <c r="M31" i="20"/>
  <c r="N31" i="20"/>
  <c r="O31" i="20"/>
  <c r="P31" i="20"/>
  <c r="P31" i="22" s="1"/>
  <c r="C32" i="20"/>
  <c r="D32" i="20"/>
  <c r="E32" i="20"/>
  <c r="F32" i="20"/>
  <c r="F32" i="22" s="1"/>
  <c r="G32" i="20"/>
  <c r="H32" i="20"/>
  <c r="I32" i="20"/>
  <c r="J32" i="20"/>
  <c r="J32" i="22" s="1"/>
  <c r="K32" i="20"/>
  <c r="L32" i="20"/>
  <c r="M32" i="20"/>
  <c r="N32" i="20"/>
  <c r="N32" i="22" s="1"/>
  <c r="O32" i="20"/>
  <c r="P32" i="20"/>
  <c r="C33" i="20"/>
  <c r="D33" i="20"/>
  <c r="D33" i="22" s="1"/>
  <c r="E33" i="20"/>
  <c r="F33" i="20"/>
  <c r="G33" i="20"/>
  <c r="H33" i="20"/>
  <c r="H33" i="22" s="1"/>
  <c r="I33" i="20"/>
  <c r="J33" i="20"/>
  <c r="K33" i="20"/>
  <c r="L33" i="20"/>
  <c r="L33" i="22" s="1"/>
  <c r="M33" i="20"/>
  <c r="N33" i="20"/>
  <c r="O33" i="20"/>
  <c r="P33" i="20"/>
  <c r="P33" i="22" s="1"/>
  <c r="D34" i="20"/>
  <c r="E34" i="20"/>
  <c r="G34" i="20"/>
  <c r="H34" i="20"/>
  <c r="I34" i="20"/>
  <c r="J34" i="20"/>
  <c r="J34" i="22" s="1"/>
  <c r="K34" i="20"/>
  <c r="M34" i="20"/>
  <c r="N34" i="20"/>
  <c r="N34" i="22" s="1"/>
  <c r="O34" i="20"/>
  <c r="P34" i="20"/>
  <c r="C35" i="20"/>
  <c r="D35" i="20"/>
  <c r="D35" i="22" s="1"/>
  <c r="E35" i="20"/>
  <c r="F35" i="20"/>
  <c r="G35" i="20"/>
  <c r="H35" i="20"/>
  <c r="H35" i="22" s="1"/>
  <c r="I35" i="20"/>
  <c r="J35" i="20"/>
  <c r="K35" i="20"/>
  <c r="L35" i="20"/>
  <c r="L35" i="22" s="1"/>
  <c r="M35" i="20"/>
  <c r="N35" i="20"/>
  <c r="O35" i="20"/>
  <c r="P35" i="20"/>
  <c r="P35" i="22" s="1"/>
  <c r="C36" i="20"/>
  <c r="D36" i="20"/>
  <c r="E36" i="20"/>
  <c r="F36" i="20"/>
  <c r="F36" i="22" s="1"/>
  <c r="G36" i="20"/>
  <c r="H36" i="20"/>
  <c r="I36" i="20"/>
  <c r="J36" i="20"/>
  <c r="J36" i="22" s="1"/>
  <c r="K36" i="20"/>
  <c r="L36" i="20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L37" i="20"/>
  <c r="L37" i="22" s="1"/>
  <c r="M37" i="20"/>
  <c r="N37" i="20"/>
  <c r="O37" i="20"/>
  <c r="P37" i="20"/>
  <c r="P37" i="22" s="1"/>
  <c r="D38" i="20"/>
  <c r="E38" i="20"/>
  <c r="H38" i="20"/>
  <c r="I38" i="20"/>
  <c r="J38" i="20"/>
  <c r="J38" i="22" s="1"/>
  <c r="K38" i="20"/>
  <c r="L38" i="20"/>
  <c r="M38" i="20"/>
  <c r="N38" i="20"/>
  <c r="N38" i="22" s="1"/>
  <c r="O38" i="20"/>
  <c r="P38" i="20"/>
  <c r="D39" i="20"/>
  <c r="D39" i="22" s="1"/>
  <c r="E39" i="20"/>
  <c r="H39" i="20"/>
  <c r="H39" i="22" s="1"/>
  <c r="I39" i="20"/>
  <c r="J39" i="20"/>
  <c r="K39" i="20"/>
  <c r="L39" i="20"/>
  <c r="L39" i="22" s="1"/>
  <c r="M39" i="20"/>
  <c r="N39" i="20"/>
  <c r="O39" i="20"/>
  <c r="P39" i="20"/>
  <c r="P39" i="22" s="1"/>
  <c r="C40" i="20"/>
  <c r="D40" i="20"/>
  <c r="E40" i="20"/>
  <c r="F40" i="20"/>
  <c r="F40" i="22" s="1"/>
  <c r="G40" i="20"/>
  <c r="H40" i="20"/>
  <c r="I40" i="20"/>
  <c r="J40" i="20"/>
  <c r="J40" i="22" s="1"/>
  <c r="K40" i="20"/>
  <c r="L40" i="20"/>
  <c r="M40" i="20"/>
  <c r="N40" i="20"/>
  <c r="N40" i="22" s="1"/>
  <c r="O40" i="20"/>
  <c r="P40" i="20"/>
  <c r="D41" i="20"/>
  <c r="D41" i="22" s="1"/>
  <c r="E41" i="20"/>
  <c r="G41" i="20"/>
  <c r="G41" i="22" s="1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C42" i="20"/>
  <c r="D42" i="20"/>
  <c r="E42" i="20"/>
  <c r="F42" i="20"/>
  <c r="F42" i="22" s="1"/>
  <c r="G42" i="20"/>
  <c r="H42" i="20"/>
  <c r="I42" i="20"/>
  <c r="J42" i="20"/>
  <c r="J42" i="22" s="1"/>
  <c r="K42" i="20"/>
  <c r="L42" i="20"/>
  <c r="M42" i="20"/>
  <c r="N42" i="20"/>
  <c r="N42" i="22" s="1"/>
  <c r="O42" i="20"/>
  <c r="P42" i="20"/>
  <c r="C43" i="20"/>
  <c r="D43" i="20"/>
  <c r="D43" i="22" s="1"/>
  <c r="E43" i="20"/>
  <c r="F43" i="20"/>
  <c r="G43" i="20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C44" i="20"/>
  <c r="D44" i="20"/>
  <c r="E44" i="20"/>
  <c r="F44" i="20"/>
  <c r="F44" i="22" s="1"/>
  <c r="G44" i="20"/>
  <c r="H44" i="20"/>
  <c r="I44" i="20"/>
  <c r="J44" i="20"/>
  <c r="J44" i="22" s="1"/>
  <c r="K44" i="20"/>
  <c r="L44" i="20"/>
  <c r="M44" i="20"/>
  <c r="N44" i="20"/>
  <c r="N44" i="22" s="1"/>
  <c r="O44" i="20"/>
  <c r="P44" i="20"/>
  <c r="C45" i="20"/>
  <c r="D45" i="20"/>
  <c r="D45" i="22" s="1"/>
  <c r="E45" i="20"/>
  <c r="F45" i="20"/>
  <c r="G45" i="20"/>
  <c r="H45" i="20"/>
  <c r="H45" i="22" s="1"/>
  <c r="I45" i="20"/>
  <c r="J45" i="20"/>
  <c r="K45" i="20"/>
  <c r="L45" i="20"/>
  <c r="L45" i="22" s="1"/>
  <c r="M45" i="20"/>
  <c r="N45" i="20"/>
  <c r="O45" i="20"/>
  <c r="P45" i="20"/>
  <c r="P45" i="22" s="1"/>
  <c r="C46" i="20"/>
  <c r="D46" i="20"/>
  <c r="E46" i="20"/>
  <c r="F46" i="20"/>
  <c r="F46" i="22" s="1"/>
  <c r="G46" i="20"/>
  <c r="H46" i="20"/>
  <c r="I46" i="20"/>
  <c r="J46" i="20"/>
  <c r="J46" i="22" s="1"/>
  <c r="K46" i="20"/>
  <c r="L46" i="20"/>
  <c r="M46" i="20"/>
  <c r="N46" i="20"/>
  <c r="N46" i="22" s="1"/>
  <c r="O46" i="20"/>
  <c r="P46" i="20"/>
  <c r="C47" i="20"/>
  <c r="D47" i="20"/>
  <c r="D47" i="22" s="1"/>
  <c r="E47" i="20"/>
  <c r="F47" i="20"/>
  <c r="G47" i="20"/>
  <c r="H47" i="20"/>
  <c r="H47" i="22" s="1"/>
  <c r="I47" i="20"/>
  <c r="J47" i="20"/>
  <c r="K47" i="20"/>
  <c r="L47" i="20"/>
  <c r="L47" i="22" s="1"/>
  <c r="M47" i="20"/>
  <c r="N47" i="20"/>
  <c r="O47" i="20"/>
  <c r="P47" i="20"/>
  <c r="P47" i="22" s="1"/>
  <c r="C48" i="20"/>
  <c r="D48" i="20"/>
  <c r="E48" i="20"/>
  <c r="F48" i="20"/>
  <c r="F48" i="22" s="1"/>
  <c r="G48" i="20"/>
  <c r="H48" i="20"/>
  <c r="I48" i="20"/>
  <c r="J48" i="20"/>
  <c r="J48" i="22" s="1"/>
  <c r="K48" i="20"/>
  <c r="L48" i="20"/>
  <c r="M48" i="20"/>
  <c r="N48" i="20"/>
  <c r="N48" i="22" s="1"/>
  <c r="O48" i="20"/>
  <c r="P48" i="20"/>
  <c r="C49" i="20"/>
  <c r="D49" i="20"/>
  <c r="D49" i="22" s="1"/>
  <c r="E49" i="20"/>
  <c r="F49" i="20"/>
  <c r="G49" i="20"/>
  <c r="H49" i="20"/>
  <c r="H49" i="22" s="1"/>
  <c r="I49" i="20"/>
  <c r="J49" i="20"/>
  <c r="K49" i="20"/>
  <c r="L49" i="20"/>
  <c r="L49" i="22" s="1"/>
  <c r="M49" i="20"/>
  <c r="N49" i="20"/>
  <c r="O49" i="20"/>
  <c r="P49" i="20"/>
  <c r="P49" i="22" s="1"/>
  <c r="C50" i="20"/>
  <c r="D50" i="20"/>
  <c r="E50" i="20"/>
  <c r="F50" i="20"/>
  <c r="F50" i="22" s="1"/>
  <c r="G50" i="20"/>
  <c r="H50" i="20"/>
  <c r="I50" i="20"/>
  <c r="J50" i="20"/>
  <c r="J50" i="22" s="1"/>
  <c r="K50" i="20"/>
  <c r="L50" i="20"/>
  <c r="M50" i="20"/>
  <c r="N50" i="20"/>
  <c r="N50" i="22" s="1"/>
  <c r="O50" i="20"/>
  <c r="P50" i="20"/>
  <c r="C51" i="20"/>
  <c r="D51" i="20"/>
  <c r="D51" i="22" s="1"/>
  <c r="E51" i="20"/>
  <c r="F51" i="20"/>
  <c r="G51" i="20"/>
  <c r="H51" i="20"/>
  <c r="H51" i="22" s="1"/>
  <c r="I51" i="20"/>
  <c r="J51" i="20"/>
  <c r="K51" i="20"/>
  <c r="L51" i="20"/>
  <c r="L51" i="22" s="1"/>
  <c r="M51" i="20"/>
  <c r="N51" i="20"/>
  <c r="O51" i="20"/>
  <c r="P51" i="20"/>
  <c r="P51" i="22" s="1"/>
  <c r="C52" i="20"/>
  <c r="D52" i="20"/>
  <c r="E52" i="20"/>
  <c r="F52" i="20"/>
  <c r="F52" i="22" s="1"/>
  <c r="G52" i="20"/>
  <c r="H52" i="20"/>
  <c r="I52" i="20"/>
  <c r="J52" i="20"/>
  <c r="J52" i="22" s="1"/>
  <c r="K52" i="20"/>
  <c r="L52" i="20"/>
  <c r="M52" i="20"/>
  <c r="N52" i="20"/>
  <c r="N52" i="22" s="1"/>
  <c r="O52" i="20"/>
  <c r="P52" i="20"/>
  <c r="C53" i="20"/>
  <c r="D53" i="20"/>
  <c r="D53" i="22" s="1"/>
  <c r="E53" i="20"/>
  <c r="F53" i="20"/>
  <c r="G53" i="20"/>
  <c r="H53" i="20"/>
  <c r="H53" i="22" s="1"/>
  <c r="I53" i="20"/>
  <c r="J53" i="20"/>
  <c r="K53" i="20"/>
  <c r="L53" i="20"/>
  <c r="L53" i="22" s="1"/>
  <c r="M53" i="20"/>
  <c r="N53" i="20"/>
  <c r="O53" i="20"/>
  <c r="P53" i="20"/>
  <c r="P53" i="22" s="1"/>
  <c r="D54" i="20"/>
  <c r="E54" i="20"/>
  <c r="G54" i="20"/>
  <c r="I54" i="20"/>
  <c r="J54" i="20"/>
  <c r="J54" i="22" s="1"/>
  <c r="K54" i="20"/>
  <c r="L54" i="20"/>
  <c r="M54" i="20"/>
  <c r="N54" i="20"/>
  <c r="N54" i="22" s="1"/>
  <c r="O54" i="20"/>
  <c r="P54" i="20"/>
  <c r="C55" i="20"/>
  <c r="D55" i="20"/>
  <c r="D55" i="22" s="1"/>
  <c r="E55" i="20"/>
  <c r="F55" i="20"/>
  <c r="G55" i="20"/>
  <c r="H55" i="20"/>
  <c r="H55" i="22" s="1"/>
  <c r="I55" i="20"/>
  <c r="J55" i="20"/>
  <c r="K55" i="20"/>
  <c r="L55" i="20"/>
  <c r="L55" i="22" s="1"/>
  <c r="M55" i="20"/>
  <c r="N55" i="20"/>
  <c r="O55" i="20"/>
  <c r="P55" i="20"/>
  <c r="P55" i="22" s="1"/>
  <c r="C56" i="20"/>
  <c r="D56" i="20"/>
  <c r="E56" i="20"/>
  <c r="F56" i="20"/>
  <c r="F56" i="22" s="1"/>
  <c r="G56" i="20"/>
  <c r="H56" i="20"/>
  <c r="I56" i="20"/>
  <c r="J56" i="20"/>
  <c r="J56" i="22" s="1"/>
  <c r="K56" i="20"/>
  <c r="L56" i="20"/>
  <c r="M56" i="20"/>
  <c r="N56" i="20"/>
  <c r="N56" i="22" s="1"/>
  <c r="O56" i="20"/>
  <c r="P56" i="20"/>
  <c r="D57" i="20"/>
  <c r="D57" i="22" s="1"/>
  <c r="E57" i="20"/>
  <c r="G57" i="20"/>
  <c r="I57" i="20"/>
  <c r="J57" i="20"/>
  <c r="K57" i="20"/>
  <c r="L57" i="20"/>
  <c r="L57" i="22" s="1"/>
  <c r="M57" i="20"/>
  <c r="N57" i="20"/>
  <c r="O57" i="20"/>
  <c r="P57" i="20"/>
  <c r="P57" i="22" s="1"/>
  <c r="D58" i="20"/>
  <c r="E58" i="20"/>
  <c r="G58" i="20"/>
  <c r="H58" i="20"/>
  <c r="I58" i="20"/>
  <c r="J58" i="20"/>
  <c r="J58" i="22" s="1"/>
  <c r="K58" i="20"/>
  <c r="L58" i="20"/>
  <c r="M58" i="20"/>
  <c r="N58" i="20"/>
  <c r="O58" i="20"/>
  <c r="P58" i="20"/>
  <c r="C59" i="20"/>
  <c r="D59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D61" i="20"/>
  <c r="E61" i="20"/>
  <c r="H61" i="20"/>
  <c r="I61" i="20"/>
  <c r="J61" i="20"/>
  <c r="K61" i="20"/>
  <c r="L61" i="20"/>
  <c r="M61" i="20"/>
  <c r="N61" i="20"/>
  <c r="O61" i="20"/>
  <c r="P61" i="20"/>
  <c r="D62" i="20"/>
  <c r="E62" i="20"/>
  <c r="H62" i="20"/>
  <c r="I62" i="20"/>
  <c r="J62" i="20"/>
  <c r="K62" i="20"/>
  <c r="L62" i="20"/>
  <c r="M62" i="20"/>
  <c r="N62" i="20"/>
  <c r="O62" i="20"/>
  <c r="P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D64" i="20"/>
  <c r="E64" i="20"/>
  <c r="G64" i="20"/>
  <c r="G64" i="22" s="1"/>
  <c r="H64" i="20"/>
  <c r="I64" i="20"/>
  <c r="J64" i="20"/>
  <c r="K64" i="20"/>
  <c r="L64" i="20"/>
  <c r="M64" i="20"/>
  <c r="N64" i="20"/>
  <c r="O64" i="20"/>
  <c r="P64" i="20"/>
  <c r="C65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C66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C67" i="20"/>
  <c r="D67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F68" i="20"/>
  <c r="G68" i="20"/>
  <c r="H68" i="20"/>
  <c r="I68" i="20"/>
  <c r="J68" i="20"/>
  <c r="K68" i="20"/>
  <c r="L68" i="20"/>
  <c r="M68" i="20"/>
  <c r="N68" i="20"/>
  <c r="O68" i="20"/>
  <c r="P68" i="20"/>
  <c r="F69" i="20"/>
  <c r="G69" i="20"/>
  <c r="H69" i="20"/>
  <c r="I69" i="20"/>
  <c r="J69" i="20"/>
  <c r="K69" i="20"/>
  <c r="L69" i="20"/>
  <c r="M69" i="20"/>
  <c r="N69" i="20"/>
  <c r="O69" i="20"/>
  <c r="P69" i="20"/>
  <c r="D70" i="20"/>
  <c r="E70" i="20"/>
  <c r="E70" i="22" s="1"/>
  <c r="F70" i="20"/>
  <c r="G70" i="20"/>
  <c r="H70" i="20"/>
  <c r="I70" i="20"/>
  <c r="J70" i="20"/>
  <c r="K70" i="20"/>
  <c r="L70" i="20"/>
  <c r="M70" i="20"/>
  <c r="N70" i="20"/>
  <c r="O70" i="20"/>
  <c r="P70" i="20"/>
  <c r="D71" i="20"/>
  <c r="E71" i="20"/>
  <c r="E71" i="22" s="1"/>
  <c r="F71" i="20"/>
  <c r="G71" i="20"/>
  <c r="H71" i="20"/>
  <c r="I71" i="20"/>
  <c r="J71" i="20"/>
  <c r="K71" i="20"/>
  <c r="L71" i="20"/>
  <c r="M71" i="20"/>
  <c r="N71" i="20"/>
  <c r="O71" i="20"/>
  <c r="P71" i="20"/>
  <c r="C72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C73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D76" i="20"/>
  <c r="D76" i="22" s="1"/>
  <c r="E76" i="20"/>
  <c r="F76" i="20"/>
  <c r="G76" i="20"/>
  <c r="H76" i="20"/>
  <c r="I76" i="20"/>
  <c r="J76" i="20"/>
  <c r="K76" i="20"/>
  <c r="L76" i="20"/>
  <c r="M76" i="20"/>
  <c r="N76" i="20"/>
  <c r="O76" i="20"/>
  <c r="P76" i="20"/>
  <c r="D77" i="20"/>
  <c r="D77" i="22" s="1"/>
  <c r="E77" i="20"/>
  <c r="F77" i="20"/>
  <c r="G77" i="20"/>
  <c r="H77" i="20"/>
  <c r="I77" i="20"/>
  <c r="J77" i="20"/>
  <c r="K77" i="20"/>
  <c r="L77" i="20"/>
  <c r="M77" i="20"/>
  <c r="N77" i="20"/>
  <c r="O77" i="20"/>
  <c r="P77" i="20"/>
  <c r="C78" i="20"/>
  <c r="D78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C79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C80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C83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C84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C86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C87" i="20"/>
  <c r="D87" i="20"/>
  <c r="E87" i="20"/>
  <c r="F87" i="20"/>
  <c r="G87" i="20"/>
  <c r="H87" i="20"/>
  <c r="I87" i="20"/>
  <c r="J87" i="20"/>
  <c r="K87" i="20"/>
  <c r="L87" i="20"/>
  <c r="M87" i="20"/>
  <c r="N87" i="20"/>
  <c r="O87" i="20"/>
  <c r="P87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C89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C91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C92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C95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C96" i="20"/>
  <c r="D96" i="20"/>
  <c r="E96" i="20"/>
  <c r="F96" i="20"/>
  <c r="G96" i="20"/>
  <c r="H96" i="20"/>
  <c r="I96" i="20"/>
  <c r="J96" i="20"/>
  <c r="K96" i="20"/>
  <c r="L96" i="20"/>
  <c r="M96" i="20"/>
  <c r="N96" i="20"/>
  <c r="O96" i="20"/>
  <c r="P96" i="20"/>
  <c r="C97" i="20"/>
  <c r="D97" i="20"/>
  <c r="E97" i="20"/>
  <c r="F97" i="20"/>
  <c r="G97" i="20"/>
  <c r="H97" i="20"/>
  <c r="I97" i="20"/>
  <c r="J97" i="20"/>
  <c r="K97" i="20"/>
  <c r="L97" i="20"/>
  <c r="M97" i="20"/>
  <c r="N97" i="20"/>
  <c r="O97" i="20"/>
  <c r="P97" i="20"/>
  <c r="C98" i="20"/>
  <c r="D98" i="20"/>
  <c r="E98" i="20"/>
  <c r="F98" i="20"/>
  <c r="G98" i="20"/>
  <c r="H98" i="20"/>
  <c r="I98" i="20"/>
  <c r="J98" i="20"/>
  <c r="K98" i="20"/>
  <c r="L98" i="20"/>
  <c r="M98" i="20"/>
  <c r="N98" i="20"/>
  <c r="O98" i="20"/>
  <c r="P98" i="20"/>
  <c r="C99" i="20"/>
  <c r="D99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O100" i="20"/>
  <c r="P100" i="20"/>
  <c r="C101" i="20"/>
  <c r="D101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C102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C103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C104" i="20"/>
  <c r="D104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C107" i="20"/>
  <c r="D107" i="20"/>
  <c r="E107" i="20"/>
  <c r="F107" i="20"/>
  <c r="G107" i="20"/>
  <c r="H107" i="20"/>
  <c r="I107" i="20"/>
  <c r="J107" i="20"/>
  <c r="K107" i="20"/>
  <c r="L107" i="20"/>
  <c r="M107" i="20"/>
  <c r="N107" i="20"/>
  <c r="O107" i="20"/>
  <c r="P107" i="20"/>
  <c r="J108" i="20"/>
  <c r="K108" i="20"/>
  <c r="M108" i="20"/>
  <c r="N108" i="20"/>
  <c r="O108" i="20"/>
  <c r="P108" i="20"/>
  <c r="E109" i="20"/>
  <c r="F109" i="20"/>
  <c r="G109" i="20"/>
  <c r="H109" i="20"/>
  <c r="I109" i="20"/>
  <c r="J109" i="20"/>
  <c r="K109" i="20"/>
  <c r="L109" i="20"/>
  <c r="M109" i="20"/>
  <c r="N109" i="20"/>
  <c r="O109" i="20"/>
  <c r="P109" i="20"/>
  <c r="J110" i="20"/>
  <c r="K110" i="20"/>
  <c r="M110" i="20"/>
  <c r="N110" i="20"/>
  <c r="O110" i="20"/>
  <c r="P110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C112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C114" i="20"/>
  <c r="D114" i="20"/>
  <c r="E114" i="20"/>
  <c r="F114" i="20"/>
  <c r="G114" i="20"/>
  <c r="H114" i="20"/>
  <c r="I114" i="20"/>
  <c r="J114" i="20"/>
  <c r="K114" i="20"/>
  <c r="L114" i="20"/>
  <c r="M114" i="20"/>
  <c r="N114" i="20"/>
  <c r="O114" i="20"/>
  <c r="P114" i="20"/>
  <c r="C115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C116" i="20"/>
  <c r="D116" i="20"/>
  <c r="E116" i="20"/>
  <c r="F116" i="20"/>
  <c r="G116" i="20"/>
  <c r="H116" i="20"/>
  <c r="I116" i="20"/>
  <c r="J116" i="20"/>
  <c r="K116" i="20"/>
  <c r="L116" i="20"/>
  <c r="M116" i="20"/>
  <c r="N116" i="20"/>
  <c r="O116" i="20"/>
  <c r="P116" i="20"/>
  <c r="C117" i="20"/>
  <c r="D117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C118" i="20"/>
  <c r="D118" i="20"/>
  <c r="E118" i="20"/>
  <c r="F118" i="20"/>
  <c r="G118" i="20"/>
  <c r="H118" i="20"/>
  <c r="I118" i="20"/>
  <c r="J118" i="20"/>
  <c r="K118" i="20"/>
  <c r="L118" i="20"/>
  <c r="M118" i="20"/>
  <c r="N118" i="20"/>
  <c r="O118" i="20"/>
  <c r="P118" i="20"/>
  <c r="C119" i="20"/>
  <c r="D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C120" i="20"/>
  <c r="D120" i="20"/>
  <c r="E120" i="20"/>
  <c r="F120" i="20"/>
  <c r="G120" i="20"/>
  <c r="H120" i="20"/>
  <c r="I120" i="20"/>
  <c r="J120" i="20"/>
  <c r="K120" i="20"/>
  <c r="L120" i="20"/>
  <c r="M120" i="20"/>
  <c r="N120" i="20"/>
  <c r="O120" i="20"/>
  <c r="P120" i="20"/>
  <c r="C121" i="20"/>
  <c r="D121" i="20"/>
  <c r="E121" i="20"/>
  <c r="F121" i="20"/>
  <c r="G121" i="20"/>
  <c r="H121" i="20"/>
  <c r="I121" i="20"/>
  <c r="J121" i="20"/>
  <c r="K121" i="20"/>
  <c r="L121" i="20"/>
  <c r="M121" i="20"/>
  <c r="N121" i="20"/>
  <c r="O121" i="20"/>
  <c r="P121" i="20"/>
  <c r="C122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C123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C124" i="20"/>
  <c r="D124" i="20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C125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P125" i="20"/>
  <c r="C126" i="20"/>
  <c r="D126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C127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P127" i="20"/>
  <c r="C128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P128" i="20"/>
  <c r="C129" i="20"/>
  <c r="D129" i="20"/>
  <c r="E129" i="20"/>
  <c r="F129" i="20"/>
  <c r="G129" i="20"/>
  <c r="H129" i="20"/>
  <c r="I129" i="20"/>
  <c r="J129" i="20"/>
  <c r="K129" i="20"/>
  <c r="L129" i="20"/>
  <c r="M129" i="20"/>
  <c r="N129" i="20"/>
  <c r="O129" i="20"/>
  <c r="P129" i="20"/>
  <c r="C130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P130" i="20"/>
  <c r="C131" i="20"/>
  <c r="D131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P133" i="20"/>
  <c r="J134" i="20"/>
  <c r="K134" i="20"/>
  <c r="M134" i="20"/>
  <c r="N134" i="20"/>
  <c r="O134" i="20"/>
  <c r="P134" i="20"/>
  <c r="E135" i="20"/>
  <c r="F135" i="20"/>
  <c r="G135" i="20"/>
  <c r="H135" i="20"/>
  <c r="I135" i="20"/>
  <c r="J135" i="20"/>
  <c r="K135" i="20"/>
  <c r="L135" i="20"/>
  <c r="M135" i="20"/>
  <c r="N135" i="20"/>
  <c r="O135" i="20"/>
  <c r="P135" i="20"/>
  <c r="J9" i="20"/>
  <c r="K9" i="20"/>
  <c r="K9" i="22" s="1"/>
  <c r="M9" i="20"/>
  <c r="N9" i="20"/>
  <c r="O9" i="20"/>
  <c r="O9" i="22" s="1"/>
  <c r="P9" i="20"/>
  <c r="D10" i="22"/>
  <c r="E10" i="22"/>
  <c r="G10" i="22"/>
  <c r="H10" i="22"/>
  <c r="K10" i="22"/>
  <c r="M10" i="22"/>
  <c r="O10" i="22"/>
  <c r="P10" i="22"/>
  <c r="C11" i="22"/>
  <c r="E11" i="22"/>
  <c r="F11" i="22"/>
  <c r="G11" i="22"/>
  <c r="I11" i="22"/>
  <c r="J11" i="22"/>
  <c r="K11" i="22"/>
  <c r="M11" i="22"/>
  <c r="N11" i="22"/>
  <c r="O11" i="22"/>
  <c r="C12" i="22"/>
  <c r="D12" i="22"/>
  <c r="E12" i="22"/>
  <c r="G12" i="22"/>
  <c r="H12" i="22"/>
  <c r="I12" i="22"/>
  <c r="K12" i="22"/>
  <c r="L12" i="22"/>
  <c r="M12" i="22"/>
  <c r="O12" i="22"/>
  <c r="P12" i="22"/>
  <c r="C13" i="22"/>
  <c r="E13" i="22"/>
  <c r="F13" i="22"/>
  <c r="G13" i="22"/>
  <c r="I13" i="22"/>
  <c r="J13" i="22"/>
  <c r="K13" i="22"/>
  <c r="M13" i="22"/>
  <c r="N13" i="22"/>
  <c r="O13" i="22"/>
  <c r="C14" i="22"/>
  <c r="D14" i="22"/>
  <c r="E14" i="22"/>
  <c r="G14" i="22"/>
  <c r="H14" i="22"/>
  <c r="I14" i="22"/>
  <c r="K14" i="22"/>
  <c r="L14" i="22"/>
  <c r="M14" i="22"/>
  <c r="O14" i="22"/>
  <c r="P14" i="22"/>
  <c r="C15" i="22"/>
  <c r="E15" i="22"/>
  <c r="F15" i="22"/>
  <c r="G15" i="22"/>
  <c r="I15" i="22"/>
  <c r="J15" i="22"/>
  <c r="K15" i="22"/>
  <c r="M15" i="22"/>
  <c r="N15" i="22"/>
  <c r="O15" i="22"/>
  <c r="C16" i="22"/>
  <c r="D16" i="22"/>
  <c r="E16" i="22"/>
  <c r="G16" i="22"/>
  <c r="H16" i="22"/>
  <c r="I16" i="22"/>
  <c r="K16" i="22"/>
  <c r="L16" i="22"/>
  <c r="M16" i="22"/>
  <c r="O16" i="22"/>
  <c r="P16" i="22"/>
  <c r="C17" i="22"/>
  <c r="E17" i="22"/>
  <c r="F17" i="22"/>
  <c r="G17" i="22"/>
  <c r="I17" i="22"/>
  <c r="J17" i="22"/>
  <c r="K17" i="22"/>
  <c r="M17" i="22"/>
  <c r="N17" i="22"/>
  <c r="O17" i="22"/>
  <c r="C18" i="22"/>
  <c r="D18" i="22"/>
  <c r="E18" i="22"/>
  <c r="G18" i="22"/>
  <c r="H18" i="22"/>
  <c r="I18" i="22"/>
  <c r="K18" i="22"/>
  <c r="L18" i="22"/>
  <c r="M18" i="22"/>
  <c r="O18" i="22"/>
  <c r="P18" i="22"/>
  <c r="C19" i="22"/>
  <c r="E19" i="22"/>
  <c r="F19" i="22"/>
  <c r="G19" i="22"/>
  <c r="I19" i="22"/>
  <c r="J19" i="22"/>
  <c r="K19" i="22"/>
  <c r="M19" i="22"/>
  <c r="N19" i="22"/>
  <c r="O19" i="22"/>
  <c r="C20" i="22"/>
  <c r="D20" i="22"/>
  <c r="E20" i="22"/>
  <c r="G20" i="22"/>
  <c r="H20" i="22"/>
  <c r="I20" i="22"/>
  <c r="K20" i="22"/>
  <c r="L20" i="22"/>
  <c r="M20" i="22"/>
  <c r="O20" i="22"/>
  <c r="P20" i="22"/>
  <c r="C21" i="22"/>
  <c r="E21" i="22"/>
  <c r="F21" i="22"/>
  <c r="G21" i="22"/>
  <c r="I21" i="22"/>
  <c r="J21" i="22"/>
  <c r="K21" i="22"/>
  <c r="M21" i="22"/>
  <c r="N21" i="22"/>
  <c r="O21" i="22"/>
  <c r="C22" i="22"/>
  <c r="D22" i="22"/>
  <c r="E22" i="22"/>
  <c r="G22" i="22"/>
  <c r="H22" i="22"/>
  <c r="I22" i="22"/>
  <c r="K22" i="22"/>
  <c r="L22" i="22"/>
  <c r="M22" i="22"/>
  <c r="O22" i="22"/>
  <c r="P22" i="22"/>
  <c r="C23" i="22"/>
  <c r="E23" i="22"/>
  <c r="F23" i="22"/>
  <c r="G23" i="22"/>
  <c r="I23" i="22"/>
  <c r="J23" i="22"/>
  <c r="K23" i="22"/>
  <c r="M23" i="22"/>
  <c r="N23" i="22"/>
  <c r="O23" i="22"/>
  <c r="C24" i="22"/>
  <c r="D24" i="22"/>
  <c r="E24" i="22"/>
  <c r="G24" i="22"/>
  <c r="H24" i="22"/>
  <c r="I24" i="22"/>
  <c r="K24" i="22"/>
  <c r="L24" i="22"/>
  <c r="M24" i="22"/>
  <c r="O24" i="22"/>
  <c r="P24" i="22"/>
  <c r="C25" i="22"/>
  <c r="E25" i="22"/>
  <c r="F25" i="22"/>
  <c r="G25" i="22"/>
  <c r="I25" i="22"/>
  <c r="J25" i="22"/>
  <c r="K25" i="22"/>
  <c r="M25" i="22"/>
  <c r="N25" i="22"/>
  <c r="O25" i="22"/>
  <c r="C26" i="22"/>
  <c r="D26" i="22"/>
  <c r="E26" i="22"/>
  <c r="G26" i="22"/>
  <c r="H26" i="22"/>
  <c r="I26" i="22"/>
  <c r="K26" i="22"/>
  <c r="L26" i="22"/>
  <c r="M26" i="22"/>
  <c r="O26" i="22"/>
  <c r="P26" i="22"/>
  <c r="C27" i="22"/>
  <c r="E27" i="22"/>
  <c r="F27" i="22"/>
  <c r="G27" i="22"/>
  <c r="I27" i="22"/>
  <c r="J27" i="22"/>
  <c r="K27" i="22"/>
  <c r="M27" i="22"/>
  <c r="N27" i="22"/>
  <c r="O27" i="22"/>
  <c r="D28" i="22"/>
  <c r="E28" i="22"/>
  <c r="G28" i="22"/>
  <c r="H28" i="22"/>
  <c r="K28" i="22"/>
  <c r="L28" i="22"/>
  <c r="M28" i="22"/>
  <c r="O28" i="22"/>
  <c r="P28" i="22"/>
  <c r="E29" i="22"/>
  <c r="G29" i="22"/>
  <c r="I29" i="22"/>
  <c r="J29" i="22"/>
  <c r="K29" i="22"/>
  <c r="M29" i="22"/>
  <c r="N29" i="22"/>
  <c r="O29" i="22"/>
  <c r="D30" i="22"/>
  <c r="E30" i="22"/>
  <c r="G30" i="22"/>
  <c r="H30" i="22"/>
  <c r="I30" i="22"/>
  <c r="K30" i="22"/>
  <c r="L30" i="22"/>
  <c r="M30" i="22"/>
  <c r="O30" i="22"/>
  <c r="P30" i="22"/>
  <c r="C31" i="22"/>
  <c r="E31" i="22"/>
  <c r="F31" i="22"/>
  <c r="G31" i="22"/>
  <c r="I31" i="22"/>
  <c r="J31" i="22"/>
  <c r="K31" i="22"/>
  <c r="M31" i="22"/>
  <c r="N31" i="22"/>
  <c r="O31" i="22"/>
  <c r="C32" i="22"/>
  <c r="D32" i="22"/>
  <c r="E32" i="22"/>
  <c r="G32" i="22"/>
  <c r="H32" i="22"/>
  <c r="I32" i="22"/>
  <c r="K32" i="22"/>
  <c r="L32" i="22"/>
  <c r="M32" i="22"/>
  <c r="O32" i="22"/>
  <c r="P32" i="22"/>
  <c r="C33" i="22"/>
  <c r="E33" i="22"/>
  <c r="F33" i="22"/>
  <c r="G33" i="22"/>
  <c r="I33" i="22"/>
  <c r="J33" i="22"/>
  <c r="K33" i="22"/>
  <c r="M33" i="22"/>
  <c r="N33" i="22"/>
  <c r="O33" i="22"/>
  <c r="D34" i="22"/>
  <c r="E34" i="22"/>
  <c r="G34" i="22"/>
  <c r="H34" i="22"/>
  <c r="I34" i="22"/>
  <c r="K34" i="22"/>
  <c r="M34" i="22"/>
  <c r="O34" i="22"/>
  <c r="P34" i="22"/>
  <c r="C35" i="22"/>
  <c r="E35" i="22"/>
  <c r="F35" i="22"/>
  <c r="G35" i="22"/>
  <c r="I35" i="22"/>
  <c r="J35" i="22"/>
  <c r="K35" i="22"/>
  <c r="M35" i="22"/>
  <c r="N35" i="22"/>
  <c r="O35" i="22"/>
  <c r="C36" i="22"/>
  <c r="D36" i="22"/>
  <c r="E36" i="22"/>
  <c r="G36" i="22"/>
  <c r="H36" i="22"/>
  <c r="I36" i="22"/>
  <c r="K36" i="22"/>
  <c r="L36" i="22"/>
  <c r="M36" i="22"/>
  <c r="O36" i="22"/>
  <c r="P36" i="22"/>
  <c r="E37" i="22"/>
  <c r="G37" i="22"/>
  <c r="I37" i="22"/>
  <c r="J37" i="22"/>
  <c r="K37" i="22"/>
  <c r="M37" i="22"/>
  <c r="N37" i="22"/>
  <c r="O37" i="22"/>
  <c r="D38" i="22"/>
  <c r="E38" i="22"/>
  <c r="H38" i="22"/>
  <c r="I38" i="22"/>
  <c r="K38" i="22"/>
  <c r="L38" i="22"/>
  <c r="M38" i="22"/>
  <c r="O38" i="22"/>
  <c r="P38" i="22"/>
  <c r="E39" i="22"/>
  <c r="I39" i="22"/>
  <c r="J39" i="22"/>
  <c r="K39" i="22"/>
  <c r="M39" i="22"/>
  <c r="N39" i="22"/>
  <c r="O39" i="22"/>
  <c r="C40" i="22"/>
  <c r="D40" i="22"/>
  <c r="E40" i="22"/>
  <c r="G40" i="22"/>
  <c r="H40" i="22"/>
  <c r="I40" i="22"/>
  <c r="K40" i="22"/>
  <c r="L40" i="22"/>
  <c r="M40" i="22"/>
  <c r="O40" i="22"/>
  <c r="P40" i="22"/>
  <c r="E41" i="22"/>
  <c r="I41" i="22"/>
  <c r="J41" i="22"/>
  <c r="K41" i="22"/>
  <c r="M41" i="22"/>
  <c r="N41" i="22"/>
  <c r="O41" i="22"/>
  <c r="C42" i="22"/>
  <c r="D42" i="22"/>
  <c r="E42" i="22"/>
  <c r="G42" i="22"/>
  <c r="H42" i="22"/>
  <c r="I42" i="22"/>
  <c r="K42" i="22"/>
  <c r="L42" i="22"/>
  <c r="M42" i="22"/>
  <c r="O42" i="22"/>
  <c r="P42" i="22"/>
  <c r="C43" i="22"/>
  <c r="E43" i="22"/>
  <c r="F43" i="22"/>
  <c r="G43" i="22"/>
  <c r="I43" i="22"/>
  <c r="J43" i="22"/>
  <c r="K43" i="22"/>
  <c r="M43" i="22"/>
  <c r="N43" i="22"/>
  <c r="O43" i="22"/>
  <c r="C44" i="22"/>
  <c r="D44" i="22"/>
  <c r="E44" i="22"/>
  <c r="G44" i="22"/>
  <c r="H44" i="22"/>
  <c r="I44" i="22"/>
  <c r="K44" i="22"/>
  <c r="L44" i="22"/>
  <c r="M44" i="22"/>
  <c r="O44" i="22"/>
  <c r="P44" i="22"/>
  <c r="C45" i="22"/>
  <c r="E45" i="22"/>
  <c r="F45" i="22"/>
  <c r="G45" i="22"/>
  <c r="I45" i="22"/>
  <c r="J45" i="22"/>
  <c r="K45" i="22"/>
  <c r="M45" i="22"/>
  <c r="N45" i="22"/>
  <c r="O45" i="22"/>
  <c r="C46" i="22"/>
  <c r="D46" i="22"/>
  <c r="E46" i="22"/>
  <c r="G46" i="22"/>
  <c r="H46" i="22"/>
  <c r="I46" i="22"/>
  <c r="K46" i="22"/>
  <c r="L46" i="22"/>
  <c r="M46" i="22"/>
  <c r="O46" i="22"/>
  <c r="P46" i="22"/>
  <c r="C47" i="22"/>
  <c r="E47" i="22"/>
  <c r="F47" i="22"/>
  <c r="G47" i="22"/>
  <c r="I47" i="22"/>
  <c r="J47" i="22"/>
  <c r="K47" i="22"/>
  <c r="M47" i="22"/>
  <c r="N47" i="22"/>
  <c r="O47" i="22"/>
  <c r="C48" i="22"/>
  <c r="D48" i="22"/>
  <c r="E48" i="22"/>
  <c r="G48" i="22"/>
  <c r="H48" i="22"/>
  <c r="I48" i="22"/>
  <c r="K48" i="22"/>
  <c r="L48" i="22"/>
  <c r="M48" i="22"/>
  <c r="O48" i="22"/>
  <c r="P48" i="22"/>
  <c r="C49" i="22"/>
  <c r="E49" i="22"/>
  <c r="F49" i="22"/>
  <c r="G49" i="22"/>
  <c r="I49" i="22"/>
  <c r="J49" i="22"/>
  <c r="K49" i="22"/>
  <c r="M49" i="22"/>
  <c r="N49" i="22"/>
  <c r="O49" i="22"/>
  <c r="C50" i="22"/>
  <c r="D50" i="22"/>
  <c r="E50" i="22"/>
  <c r="G50" i="22"/>
  <c r="H50" i="22"/>
  <c r="I50" i="22"/>
  <c r="K50" i="22"/>
  <c r="L50" i="22"/>
  <c r="M50" i="22"/>
  <c r="O50" i="22"/>
  <c r="P50" i="22"/>
  <c r="C51" i="22"/>
  <c r="E51" i="22"/>
  <c r="F51" i="22"/>
  <c r="G51" i="22"/>
  <c r="I51" i="22"/>
  <c r="J51" i="22"/>
  <c r="K51" i="22"/>
  <c r="M51" i="22"/>
  <c r="N51" i="22"/>
  <c r="O51" i="22"/>
  <c r="C52" i="22"/>
  <c r="D52" i="22"/>
  <c r="E52" i="22"/>
  <c r="G52" i="22"/>
  <c r="H52" i="22"/>
  <c r="I52" i="22"/>
  <c r="K52" i="22"/>
  <c r="L52" i="22"/>
  <c r="M52" i="22"/>
  <c r="O52" i="22"/>
  <c r="P52" i="22"/>
  <c r="C53" i="22"/>
  <c r="E53" i="22"/>
  <c r="F53" i="22"/>
  <c r="G53" i="22"/>
  <c r="I53" i="22"/>
  <c r="J53" i="22"/>
  <c r="K53" i="22"/>
  <c r="M53" i="22"/>
  <c r="N53" i="22"/>
  <c r="O53" i="22"/>
  <c r="D54" i="22"/>
  <c r="E54" i="22"/>
  <c r="G54" i="22"/>
  <c r="I54" i="22"/>
  <c r="K54" i="22"/>
  <c r="L54" i="22"/>
  <c r="M54" i="22"/>
  <c r="O54" i="22"/>
  <c r="P54" i="22"/>
  <c r="C55" i="22"/>
  <c r="E55" i="22"/>
  <c r="F55" i="22"/>
  <c r="G55" i="22"/>
  <c r="I55" i="22"/>
  <c r="J55" i="22"/>
  <c r="K55" i="22"/>
  <c r="M55" i="22"/>
  <c r="N55" i="22"/>
  <c r="O55" i="22"/>
  <c r="C56" i="22"/>
  <c r="D56" i="22"/>
  <c r="E56" i="22"/>
  <c r="G56" i="22"/>
  <c r="H56" i="22"/>
  <c r="I56" i="22"/>
  <c r="K56" i="22"/>
  <c r="L56" i="22"/>
  <c r="M56" i="22"/>
  <c r="O56" i="22"/>
  <c r="P56" i="22"/>
  <c r="E57" i="22"/>
  <c r="G57" i="22"/>
  <c r="I57" i="22"/>
  <c r="J57" i="22"/>
  <c r="K57" i="22"/>
  <c r="M57" i="22"/>
  <c r="N57" i="22"/>
  <c r="O57" i="22"/>
  <c r="D58" i="22"/>
  <c r="E58" i="22"/>
  <c r="G58" i="22"/>
  <c r="H58" i="22"/>
  <c r="I58" i="22"/>
  <c r="K58" i="22"/>
  <c r="L58" i="22"/>
  <c r="M58" i="22"/>
  <c r="N58" i="22"/>
  <c r="O58" i="22"/>
  <c r="P58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D61" i="22"/>
  <c r="E61" i="22"/>
  <c r="H61" i="22"/>
  <c r="I61" i="22"/>
  <c r="J61" i="22"/>
  <c r="K61" i="22"/>
  <c r="L61" i="22"/>
  <c r="M61" i="22"/>
  <c r="N61" i="22"/>
  <c r="O61" i="22"/>
  <c r="P61" i="22"/>
  <c r="D62" i="22"/>
  <c r="E62" i="22"/>
  <c r="H62" i="22"/>
  <c r="I62" i="22"/>
  <c r="J62" i="22"/>
  <c r="K62" i="22"/>
  <c r="L62" i="22"/>
  <c r="M62" i="22"/>
  <c r="N62" i="22"/>
  <c r="O62" i="22"/>
  <c r="P62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D64" i="22"/>
  <c r="E64" i="22"/>
  <c r="H64" i="22"/>
  <c r="I64" i="22"/>
  <c r="J64" i="22"/>
  <c r="K64" i="22"/>
  <c r="L64" i="22"/>
  <c r="M64" i="22"/>
  <c r="N64" i="22"/>
  <c r="O64" i="22"/>
  <c r="P64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F68" i="22"/>
  <c r="G68" i="22"/>
  <c r="H68" i="22"/>
  <c r="I68" i="22"/>
  <c r="J68" i="22"/>
  <c r="K68" i="22"/>
  <c r="L68" i="22"/>
  <c r="M68" i="22"/>
  <c r="N68" i="22"/>
  <c r="O68" i="22"/>
  <c r="P68" i="22"/>
  <c r="F69" i="22"/>
  <c r="G69" i="22"/>
  <c r="H69" i="22"/>
  <c r="I69" i="22"/>
  <c r="J69" i="22"/>
  <c r="K69" i="22"/>
  <c r="L69" i="22"/>
  <c r="M69" i="22"/>
  <c r="N69" i="22"/>
  <c r="O69" i="22"/>
  <c r="P69" i="22"/>
  <c r="D70" i="22"/>
  <c r="F70" i="22"/>
  <c r="G70" i="22"/>
  <c r="H70" i="22"/>
  <c r="I70" i="22"/>
  <c r="J70" i="22"/>
  <c r="K70" i="22"/>
  <c r="L70" i="22"/>
  <c r="M70" i="22"/>
  <c r="N70" i="22"/>
  <c r="O70" i="22"/>
  <c r="P70" i="22"/>
  <c r="D71" i="22"/>
  <c r="F71" i="22"/>
  <c r="G71" i="22"/>
  <c r="H71" i="22"/>
  <c r="I71" i="22"/>
  <c r="J71" i="22"/>
  <c r="K71" i="22"/>
  <c r="L71" i="22"/>
  <c r="M71" i="22"/>
  <c r="N71" i="22"/>
  <c r="O71" i="22"/>
  <c r="P71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P101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P102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P103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P104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P105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P106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J108" i="22"/>
  <c r="K108" i="22"/>
  <c r="M108" i="22"/>
  <c r="N108" i="22"/>
  <c r="O108" i="22"/>
  <c r="P108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J110" i="22"/>
  <c r="K110" i="22"/>
  <c r="M110" i="22"/>
  <c r="N110" i="22"/>
  <c r="O110" i="22"/>
  <c r="P110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P111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P112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P113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P114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P115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P116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P117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P121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P122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P125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P126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P129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P130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P131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P132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P133" i="22"/>
  <c r="J134" i="22"/>
  <c r="K134" i="22"/>
  <c r="M134" i="22"/>
  <c r="N134" i="22"/>
  <c r="O134" i="22"/>
  <c r="P134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J9" i="22"/>
  <c r="M9" i="22"/>
  <c r="N9" i="22"/>
  <c r="P9" i="22"/>
  <c r="L3" i="21"/>
  <c r="L4" i="21" s="1"/>
  <c r="L13" i="19"/>
  <c r="M13" i="19"/>
  <c r="L18" i="19"/>
  <c r="M18" i="19"/>
  <c r="L20" i="19"/>
  <c r="M20" i="19"/>
  <c r="L23" i="19"/>
  <c r="M23" i="19"/>
  <c r="L28" i="19"/>
  <c r="M28" i="19"/>
  <c r="L35" i="19"/>
  <c r="M35" i="19"/>
  <c r="L45" i="19"/>
  <c r="M45" i="19"/>
  <c r="L47" i="19"/>
  <c r="M47" i="19"/>
  <c r="L56" i="19"/>
  <c r="L55" i="19" s="1"/>
  <c r="M56" i="19"/>
  <c r="L59" i="19"/>
  <c r="M59" i="19"/>
  <c r="L65" i="19"/>
  <c r="M65" i="19"/>
  <c r="L67" i="19"/>
  <c r="M67" i="19"/>
  <c r="M69" i="19"/>
  <c r="L70" i="19"/>
  <c r="M70" i="19"/>
  <c r="L75" i="19"/>
  <c r="M75" i="19"/>
  <c r="L79" i="19"/>
  <c r="M79" i="19"/>
  <c r="L83" i="19"/>
  <c r="M83" i="19"/>
  <c r="L89" i="19"/>
  <c r="L90" i="19"/>
  <c r="M90" i="19"/>
  <c r="L92" i="19"/>
  <c r="L93" i="19"/>
  <c r="M93" i="19"/>
  <c r="L64" i="19" l="1"/>
  <c r="M74" i="19"/>
  <c r="M92" i="19"/>
  <c r="M89" i="19"/>
  <c r="M64" i="19"/>
  <c r="M12" i="19"/>
  <c r="M55" i="19"/>
  <c r="M22" i="19"/>
  <c r="L74" i="19"/>
  <c r="L69" i="19"/>
  <c r="L22" i="19"/>
  <c r="L12" i="19"/>
  <c r="F196" i="23"/>
  <c r="G196" i="23"/>
  <c r="J196" i="23"/>
  <c r="K196" i="23"/>
  <c r="N196" i="23"/>
  <c r="O196" i="23"/>
  <c r="D197" i="23"/>
  <c r="E197" i="23"/>
  <c r="H197" i="23"/>
  <c r="I197" i="23"/>
  <c r="L197" i="23"/>
  <c r="M197" i="23"/>
  <c r="P197" i="23"/>
  <c r="Q197" i="23"/>
  <c r="K198" i="23"/>
  <c r="N198" i="23"/>
  <c r="O198" i="23"/>
  <c r="D196" i="21"/>
  <c r="D196" i="23" s="1"/>
  <c r="E196" i="21"/>
  <c r="E196" i="23" s="1"/>
  <c r="F196" i="21"/>
  <c r="G196" i="21"/>
  <c r="H196" i="21"/>
  <c r="H196" i="23" s="1"/>
  <c r="I196" i="21"/>
  <c r="I196" i="23" s="1"/>
  <c r="J196" i="21"/>
  <c r="K196" i="21"/>
  <c r="L196" i="21"/>
  <c r="L196" i="23" s="1"/>
  <c r="M196" i="21"/>
  <c r="M196" i="23" s="1"/>
  <c r="N196" i="21"/>
  <c r="O196" i="21"/>
  <c r="P196" i="21"/>
  <c r="P196" i="23" s="1"/>
  <c r="Q196" i="21"/>
  <c r="Q196" i="23" s="1"/>
  <c r="D197" i="21"/>
  <c r="E197" i="21"/>
  <c r="F197" i="21"/>
  <c r="F197" i="23" s="1"/>
  <c r="G197" i="21"/>
  <c r="G197" i="23" s="1"/>
  <c r="H197" i="21"/>
  <c r="I197" i="21"/>
  <c r="J197" i="21"/>
  <c r="J197" i="23" s="1"/>
  <c r="K197" i="21"/>
  <c r="K197" i="23" s="1"/>
  <c r="L197" i="21"/>
  <c r="M197" i="21"/>
  <c r="N197" i="21"/>
  <c r="N197" i="23" s="1"/>
  <c r="O197" i="21"/>
  <c r="O197" i="23" s="1"/>
  <c r="P197" i="21"/>
  <c r="Q197" i="21"/>
  <c r="D198" i="21"/>
  <c r="D198" i="23" s="1"/>
  <c r="K198" i="21"/>
  <c r="L198" i="21"/>
  <c r="L198" i="23" s="1"/>
  <c r="M198" i="21"/>
  <c r="M198" i="23" s="1"/>
  <c r="N198" i="21"/>
  <c r="O198" i="21"/>
  <c r="P198" i="21"/>
  <c r="P198" i="23" s="1"/>
  <c r="Q198" i="21"/>
  <c r="Q198" i="23" s="1"/>
  <c r="L11" i="19" l="1"/>
  <c r="M11" i="19"/>
  <c r="E184" i="19"/>
  <c r="F184" i="19"/>
  <c r="H184" i="19"/>
  <c r="I184" i="19"/>
  <c r="J184" i="19"/>
  <c r="K184" i="19"/>
  <c r="L184" i="19"/>
  <c r="M184" i="19"/>
  <c r="M184" i="21" s="1"/>
  <c r="M184" i="23" s="1"/>
  <c r="N184" i="19"/>
  <c r="O184" i="19"/>
  <c r="P184" i="19"/>
  <c r="Q184" i="19"/>
  <c r="M11" i="15" l="1"/>
  <c r="M14" i="15"/>
  <c r="M19" i="15"/>
  <c r="M22" i="15"/>
  <c r="M25" i="15"/>
  <c r="M28" i="15"/>
  <c r="M31" i="15"/>
  <c r="M34" i="15"/>
  <c r="M39" i="15"/>
  <c r="M47" i="15"/>
  <c r="M52" i="15"/>
  <c r="M55" i="15"/>
  <c r="M57" i="15"/>
  <c r="M62" i="15"/>
  <c r="M65" i="15"/>
  <c r="M69" i="15"/>
  <c r="M74" i="15"/>
  <c r="M80" i="15"/>
  <c r="M84" i="15"/>
  <c r="M92" i="15"/>
  <c r="M94" i="15"/>
  <c r="M99" i="15"/>
  <c r="M104" i="15"/>
  <c r="M109" i="15"/>
  <c r="M113" i="15"/>
  <c r="M115" i="15"/>
  <c r="M117" i="15"/>
  <c r="M120" i="15"/>
  <c r="M123" i="15"/>
  <c r="M125" i="15"/>
  <c r="M129" i="15"/>
  <c r="M135" i="15"/>
  <c r="N193" i="19"/>
  <c r="N190" i="19"/>
  <c r="N187" i="19"/>
  <c r="N182" i="19"/>
  <c r="N180" i="19"/>
  <c r="N178" i="19"/>
  <c r="N175" i="19"/>
  <c r="N173" i="19"/>
  <c r="N171" i="19"/>
  <c r="N169" i="19"/>
  <c r="N167" i="19"/>
  <c r="N164" i="19"/>
  <c r="N162" i="19"/>
  <c r="N160" i="19"/>
  <c r="N158" i="19"/>
  <c r="N156" i="19"/>
  <c r="N153" i="19"/>
  <c r="N150" i="19"/>
  <c r="N148" i="19"/>
  <c r="N146" i="19"/>
  <c r="N143" i="19"/>
  <c r="N140" i="19"/>
  <c r="N138" i="19"/>
  <c r="N135" i="19"/>
  <c r="N133" i="19"/>
  <c r="N131" i="19"/>
  <c r="N129" i="19"/>
  <c r="N125" i="19"/>
  <c r="N119" i="19"/>
  <c r="N117" i="19"/>
  <c r="N114" i="19"/>
  <c r="N112" i="19"/>
  <c r="N110" i="19"/>
  <c r="N102" i="19"/>
  <c r="N98" i="19"/>
  <c r="N93" i="19"/>
  <c r="N90" i="19"/>
  <c r="N83" i="19"/>
  <c r="N79" i="19"/>
  <c r="N75" i="19"/>
  <c r="N70" i="19"/>
  <c r="N67" i="19"/>
  <c r="N65" i="19"/>
  <c r="N59" i="19"/>
  <c r="N56" i="19"/>
  <c r="N47" i="19"/>
  <c r="N45" i="19"/>
  <c r="N35" i="19"/>
  <c r="N28" i="19"/>
  <c r="N23" i="19"/>
  <c r="N20" i="19"/>
  <c r="N18" i="19"/>
  <c r="N13" i="19"/>
  <c r="N177" i="19" l="1"/>
  <c r="M68" i="15"/>
  <c r="M54" i="15"/>
  <c r="N69" i="19"/>
  <c r="N89" i="19"/>
  <c r="N142" i="19"/>
  <c r="N152" i="19"/>
  <c r="N192" i="19"/>
  <c r="M103" i="15"/>
  <c r="N92" i="19"/>
  <c r="N124" i="19"/>
  <c r="M122" i="15"/>
  <c r="M112" i="15"/>
  <c r="M79" i="15"/>
  <c r="M61" i="15"/>
  <c r="N116" i="19"/>
  <c r="N189" i="19"/>
  <c r="N137" i="19"/>
  <c r="M119" i="15"/>
  <c r="M73" i="15"/>
  <c r="M38" i="15"/>
  <c r="M10" i="15"/>
  <c r="N97" i="19"/>
  <c r="N166" i="19"/>
  <c r="N22" i="19"/>
  <c r="N64" i="19"/>
  <c r="N12" i="19"/>
  <c r="N55" i="19"/>
  <c r="N74" i="19"/>
  <c r="N128" i="19"/>
  <c r="N145" i="19"/>
  <c r="N155" i="19"/>
  <c r="M9" i="15"/>
  <c r="K135" i="15"/>
  <c r="K129" i="15"/>
  <c r="K125" i="15"/>
  <c r="K123" i="15"/>
  <c r="K120" i="15"/>
  <c r="K117" i="15"/>
  <c r="K115" i="15"/>
  <c r="K113" i="15"/>
  <c r="K109" i="15"/>
  <c r="K104" i="15"/>
  <c r="K99" i="15"/>
  <c r="K94" i="15"/>
  <c r="K92" i="15"/>
  <c r="K84" i="15"/>
  <c r="K80" i="15"/>
  <c r="K74" i="15"/>
  <c r="K73" i="15"/>
  <c r="K69" i="15"/>
  <c r="K65" i="15"/>
  <c r="K62" i="15"/>
  <c r="K57" i="15"/>
  <c r="K55" i="15"/>
  <c r="K52" i="15"/>
  <c r="K47" i="15"/>
  <c r="K39" i="15"/>
  <c r="K34" i="15"/>
  <c r="K31" i="15"/>
  <c r="K28" i="15"/>
  <c r="K25" i="15"/>
  <c r="K22" i="15"/>
  <c r="K19" i="15"/>
  <c r="K14" i="15"/>
  <c r="K11" i="15"/>
  <c r="L193" i="19"/>
  <c r="L190" i="19"/>
  <c r="L187" i="19"/>
  <c r="L182" i="19"/>
  <c r="L180" i="19"/>
  <c r="L178" i="19"/>
  <c r="L175" i="19"/>
  <c r="L173" i="19"/>
  <c r="L171" i="19"/>
  <c r="L169" i="19"/>
  <c r="L167" i="19"/>
  <c r="L164" i="19"/>
  <c r="L162" i="19"/>
  <c r="L160" i="19"/>
  <c r="L158" i="19"/>
  <c r="L156" i="19"/>
  <c r="L153" i="19"/>
  <c r="L150" i="19"/>
  <c r="L148" i="19"/>
  <c r="L146" i="19"/>
  <c r="L143" i="19"/>
  <c r="L140" i="19"/>
  <c r="L138" i="19"/>
  <c r="L135" i="19"/>
  <c r="L133" i="19"/>
  <c r="L131" i="19"/>
  <c r="L129" i="19"/>
  <c r="L125" i="19"/>
  <c r="L119" i="19"/>
  <c r="L117" i="19"/>
  <c r="L116" i="19"/>
  <c r="L114" i="19"/>
  <c r="L112" i="19"/>
  <c r="L110" i="19"/>
  <c r="L102" i="19"/>
  <c r="L98" i="19"/>
  <c r="E56" i="19"/>
  <c r="F56" i="19"/>
  <c r="H56" i="19"/>
  <c r="I56" i="19"/>
  <c r="J56" i="19"/>
  <c r="K56" i="19"/>
  <c r="O56" i="19"/>
  <c r="P56" i="19"/>
  <c r="Q56" i="19"/>
  <c r="G58" i="19"/>
  <c r="G57" i="19"/>
  <c r="E125" i="19"/>
  <c r="F125" i="19"/>
  <c r="H125" i="19"/>
  <c r="I125" i="19"/>
  <c r="J125" i="19"/>
  <c r="K125" i="19"/>
  <c r="M125" i="19"/>
  <c r="O125" i="19"/>
  <c r="P125" i="19"/>
  <c r="Q125" i="19"/>
  <c r="G127" i="19"/>
  <c r="G126" i="19"/>
  <c r="M124" i="19" l="1"/>
  <c r="H124" i="19"/>
  <c r="Q124" i="19"/>
  <c r="F124" i="19"/>
  <c r="L177" i="19"/>
  <c r="L189" i="19"/>
  <c r="K61" i="15"/>
  <c r="N88" i="19"/>
  <c r="M111" i="15"/>
  <c r="D127" i="19"/>
  <c r="K119" i="15"/>
  <c r="K124" i="19"/>
  <c r="J124" i="19"/>
  <c r="L142" i="19"/>
  <c r="L152" i="19"/>
  <c r="L192" i="19"/>
  <c r="M108" i="15"/>
  <c r="E124" i="19"/>
  <c r="D126" i="19"/>
  <c r="O124" i="19"/>
  <c r="I124" i="19"/>
  <c r="P124" i="19"/>
  <c r="L124" i="19"/>
  <c r="K10" i="15"/>
  <c r="K38" i="15"/>
  <c r="K54" i="15"/>
  <c r="K68" i="15"/>
  <c r="K103" i="15"/>
  <c r="M78" i="15"/>
  <c r="D57" i="19"/>
  <c r="D58" i="19"/>
  <c r="N11" i="19"/>
  <c r="L97" i="19"/>
  <c r="L137" i="19"/>
  <c r="K9" i="15"/>
  <c r="K79" i="15"/>
  <c r="K112" i="15"/>
  <c r="K122" i="15"/>
  <c r="N10" i="19"/>
  <c r="L128" i="19"/>
  <c r="L145" i="19"/>
  <c r="L155" i="19"/>
  <c r="L166" i="19"/>
  <c r="G56" i="19"/>
  <c r="G125" i="19"/>
  <c r="G91" i="19"/>
  <c r="E90" i="19"/>
  <c r="F90" i="19"/>
  <c r="F90" i="21" s="1"/>
  <c r="F90" i="23" s="1"/>
  <c r="H90" i="19"/>
  <c r="I90" i="19"/>
  <c r="J90" i="19"/>
  <c r="K90" i="19"/>
  <c r="O90" i="19"/>
  <c r="P90" i="19"/>
  <c r="Q90" i="19"/>
  <c r="M133" i="15" l="1"/>
  <c r="O89" i="19"/>
  <c r="H89" i="19"/>
  <c r="G124" i="19"/>
  <c r="M134" i="15"/>
  <c r="I89" i="19"/>
  <c r="D125" i="19"/>
  <c r="P89" i="19"/>
  <c r="N195" i="19"/>
  <c r="M110" i="15"/>
  <c r="K89" i="19"/>
  <c r="F89" i="19"/>
  <c r="F89" i="21" s="1"/>
  <c r="F89" i="23" s="1"/>
  <c r="Q89" i="19"/>
  <c r="J89" i="19"/>
  <c r="E89" i="19"/>
  <c r="K78" i="15"/>
  <c r="L88" i="19"/>
  <c r="D56" i="19"/>
  <c r="G90" i="19"/>
  <c r="K111" i="15"/>
  <c r="K108" i="15"/>
  <c r="D91" i="19"/>
  <c r="D91" i="21" s="1"/>
  <c r="D91" i="23" s="1"/>
  <c r="D11" i="15"/>
  <c r="E11" i="15"/>
  <c r="G11" i="15"/>
  <c r="H11" i="15"/>
  <c r="I11" i="15"/>
  <c r="J11" i="15"/>
  <c r="L11" i="15"/>
  <c r="N11" i="15"/>
  <c r="O11" i="15"/>
  <c r="P11" i="15"/>
  <c r="F37" i="15"/>
  <c r="F37" i="20" s="1"/>
  <c r="F37" i="22" s="1"/>
  <c r="F36" i="15"/>
  <c r="F35" i="15"/>
  <c r="D34" i="15"/>
  <c r="E34" i="15"/>
  <c r="G34" i="15"/>
  <c r="H34" i="15"/>
  <c r="I34" i="15"/>
  <c r="J34" i="15"/>
  <c r="L34" i="15"/>
  <c r="L34" i="20" s="1"/>
  <c r="L34" i="22" s="1"/>
  <c r="N34" i="15"/>
  <c r="O34" i="15"/>
  <c r="P34" i="15"/>
  <c r="C35" i="15" l="1"/>
  <c r="D124" i="19"/>
  <c r="C36" i="15"/>
  <c r="L10" i="19"/>
  <c r="C37" i="15"/>
  <c r="C37" i="20" s="1"/>
  <c r="C37" i="22" s="1"/>
  <c r="K110" i="15"/>
  <c r="D90" i="19"/>
  <c r="D90" i="21" s="1"/>
  <c r="D90" i="23" s="1"/>
  <c r="G89" i="19"/>
  <c r="K133" i="15"/>
  <c r="K134" i="15"/>
  <c r="C34" i="15"/>
  <c r="C34" i="20" s="1"/>
  <c r="C34" i="22" s="1"/>
  <c r="F34" i="15"/>
  <c r="F34" i="20" s="1"/>
  <c r="F34" i="22" s="1"/>
  <c r="G188" i="19"/>
  <c r="G188" i="21" s="1"/>
  <c r="G188" i="23" s="1"/>
  <c r="Q187" i="19"/>
  <c r="P187" i="19"/>
  <c r="O187" i="19"/>
  <c r="M187" i="19"/>
  <c r="M187" i="21" s="1"/>
  <c r="M187" i="23" s="1"/>
  <c r="K187" i="19"/>
  <c r="J187" i="19"/>
  <c r="I187" i="19"/>
  <c r="H187" i="19"/>
  <c r="F187" i="19"/>
  <c r="E187" i="19"/>
  <c r="L195" i="19" l="1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F190" i="19"/>
  <c r="F190" i="21" s="1"/>
  <c r="F190" i="23" s="1"/>
  <c r="H190" i="19"/>
  <c r="I190" i="19"/>
  <c r="J190" i="19"/>
  <c r="K190" i="19"/>
  <c r="M190" i="19"/>
  <c r="O190" i="19"/>
  <c r="P190" i="19"/>
  <c r="Q190" i="19"/>
  <c r="G191" i="19"/>
  <c r="G185" i="19"/>
  <c r="G185" i="21" s="1"/>
  <c r="G185" i="23" s="1"/>
  <c r="P189" i="19" l="1"/>
  <c r="J189" i="19"/>
  <c r="E189" i="19"/>
  <c r="K189" i="19"/>
  <c r="O189" i="19"/>
  <c r="Q189" i="19"/>
  <c r="M189" i="19"/>
  <c r="H189" i="19"/>
  <c r="I189" i="19"/>
  <c r="D191" i="19"/>
  <c r="F189" i="19"/>
  <c r="F189" i="21" s="1"/>
  <c r="F189" i="23" s="1"/>
  <c r="D185" i="19"/>
  <c r="D185" i="21" s="1"/>
  <c r="D185" i="23" s="1"/>
  <c r="G190" i="19"/>
  <c r="D190" i="19" l="1"/>
  <c r="D190" i="21" s="1"/>
  <c r="D190" i="23" s="1"/>
  <c r="D191" i="21"/>
  <c r="D191" i="23" s="1"/>
  <c r="G189" i="19"/>
  <c r="D189" i="19"/>
  <c r="D189" i="21" s="1"/>
  <c r="D189" i="23" s="1"/>
  <c r="G176" i="19"/>
  <c r="Q175" i="19"/>
  <c r="P175" i="19"/>
  <c r="O175" i="19"/>
  <c r="M175" i="19"/>
  <c r="K175" i="19"/>
  <c r="J175" i="19"/>
  <c r="I175" i="19"/>
  <c r="H175" i="19"/>
  <c r="F175" i="19"/>
  <c r="E175" i="19"/>
  <c r="G174" i="19"/>
  <c r="Q173" i="19"/>
  <c r="P173" i="19"/>
  <c r="O173" i="19"/>
  <c r="M173" i="19"/>
  <c r="K173" i="19"/>
  <c r="J173" i="19"/>
  <c r="I173" i="19"/>
  <c r="H173" i="19"/>
  <c r="F173" i="19"/>
  <c r="F173" i="21" s="1"/>
  <c r="F173" i="23" s="1"/>
  <c r="E173" i="19"/>
  <c r="G172" i="19"/>
  <c r="Q171" i="19"/>
  <c r="P171" i="19"/>
  <c r="O171" i="19"/>
  <c r="M171" i="19"/>
  <c r="K171" i="19"/>
  <c r="J171" i="19"/>
  <c r="I171" i="19"/>
  <c r="H171" i="19"/>
  <c r="F171" i="19"/>
  <c r="F171" i="21" s="1"/>
  <c r="F171" i="23" s="1"/>
  <c r="E171" i="19"/>
  <c r="G170" i="19"/>
  <c r="Q169" i="19"/>
  <c r="P169" i="19"/>
  <c r="O169" i="19"/>
  <c r="M169" i="19"/>
  <c r="K169" i="19"/>
  <c r="J169" i="19"/>
  <c r="I169" i="19"/>
  <c r="H169" i="19"/>
  <c r="F169" i="19"/>
  <c r="F169" i="21" s="1"/>
  <c r="F169" i="23" s="1"/>
  <c r="E169" i="19"/>
  <c r="G168" i="19"/>
  <c r="Q167" i="19"/>
  <c r="P167" i="19"/>
  <c r="O167" i="19"/>
  <c r="M167" i="19"/>
  <c r="K167" i="19"/>
  <c r="J167" i="19"/>
  <c r="I167" i="19"/>
  <c r="H167" i="19"/>
  <c r="F167" i="19"/>
  <c r="F167" i="21" s="1"/>
  <c r="F167" i="23" s="1"/>
  <c r="E167" i="19"/>
  <c r="G175" i="19" l="1"/>
  <c r="G167" i="19"/>
  <c r="D174" i="19"/>
  <c r="D174" i="21" s="1"/>
  <c r="D174" i="23" s="1"/>
  <c r="D170" i="19"/>
  <c r="D170" i="21" s="1"/>
  <c r="D170" i="23" s="1"/>
  <c r="G171" i="19"/>
  <c r="D169" i="19"/>
  <c r="D169" i="21" s="1"/>
  <c r="D169" i="23" s="1"/>
  <c r="D173" i="19"/>
  <c r="D173" i="21" s="1"/>
  <c r="D173" i="23" s="1"/>
  <c r="D172" i="19"/>
  <c r="D172" i="21" s="1"/>
  <c r="D172" i="23" s="1"/>
  <c r="H166" i="19"/>
  <c r="D176" i="19"/>
  <c r="F166" i="19"/>
  <c r="F166" i="21" s="1"/>
  <c r="F166" i="23" s="1"/>
  <c r="K166" i="19"/>
  <c r="Q166" i="19"/>
  <c r="E166" i="19"/>
  <c r="M166" i="19"/>
  <c r="I166" i="19"/>
  <c r="O166" i="19"/>
  <c r="G173" i="19"/>
  <c r="J166" i="19"/>
  <c r="P166" i="19"/>
  <c r="G169" i="19"/>
  <c r="D168" i="19"/>
  <c r="D168" i="21" s="1"/>
  <c r="D168" i="23" s="1"/>
  <c r="D135" i="15"/>
  <c r="D135" i="20" s="1"/>
  <c r="D135" i="22" s="1"/>
  <c r="D129" i="15"/>
  <c r="D125" i="15"/>
  <c r="D123" i="15"/>
  <c r="D120" i="15"/>
  <c r="D117" i="15"/>
  <c r="D115" i="15"/>
  <c r="D113" i="15"/>
  <c r="D109" i="15"/>
  <c r="D109" i="20" s="1"/>
  <c r="D109" i="22" s="1"/>
  <c r="D104" i="15"/>
  <c r="D103" i="15"/>
  <c r="D99" i="15"/>
  <c r="D94" i="15"/>
  <c r="D92" i="15"/>
  <c r="D84" i="15"/>
  <c r="D80" i="15"/>
  <c r="D74" i="15"/>
  <c r="D69" i="15"/>
  <c r="D69" i="20" s="1"/>
  <c r="D69" i="22" s="1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l="1"/>
  <c r="D38" i="15"/>
  <c r="D54" i="15"/>
  <c r="D68" i="15"/>
  <c r="D68" i="20" s="1"/>
  <c r="D68" i="22" s="1"/>
  <c r="D119" i="15"/>
  <c r="D79" i="15"/>
  <c r="D112" i="15"/>
  <c r="D61" i="15"/>
  <c r="D73" i="15"/>
  <c r="D167" i="19"/>
  <c r="D167" i="21" s="1"/>
  <c r="D167" i="23" s="1"/>
  <c r="D175" i="19"/>
  <c r="D171" i="19"/>
  <c r="D171" i="21" s="1"/>
  <c r="D171" i="23" s="1"/>
  <c r="D122" i="15"/>
  <c r="D78" i="15"/>
  <c r="G166" i="19"/>
  <c r="E193" i="19"/>
  <c r="E182" i="19"/>
  <c r="E180" i="19"/>
  <c r="E178" i="19"/>
  <c r="E164" i="19"/>
  <c r="E162" i="19"/>
  <c r="E160" i="19"/>
  <c r="E158" i="19"/>
  <c r="E156" i="19"/>
  <c r="E153" i="19"/>
  <c r="E150" i="19"/>
  <c r="E148" i="19"/>
  <c r="E146" i="19"/>
  <c r="E143" i="19"/>
  <c r="E140" i="19"/>
  <c r="E138" i="19"/>
  <c r="E135" i="19"/>
  <c r="E133" i="19"/>
  <c r="E131" i="19"/>
  <c r="E129" i="19"/>
  <c r="E119" i="19"/>
  <c r="E117" i="19"/>
  <c r="E114" i="19"/>
  <c r="E112" i="19"/>
  <c r="E110" i="19"/>
  <c r="E102" i="19"/>
  <c r="E98" i="19"/>
  <c r="E93" i="19"/>
  <c r="E83" i="19"/>
  <c r="E79" i="19"/>
  <c r="E75" i="19"/>
  <c r="E70" i="19"/>
  <c r="E67" i="19"/>
  <c r="E65" i="19"/>
  <c r="E59" i="19"/>
  <c r="E59" i="21" s="1"/>
  <c r="E59" i="23" s="1"/>
  <c r="E47" i="19"/>
  <c r="E47" i="21" s="1"/>
  <c r="E47" i="23" s="1"/>
  <c r="E45" i="19"/>
  <c r="E35" i="19"/>
  <c r="E35" i="21" s="1"/>
  <c r="E35" i="23" s="1"/>
  <c r="E28" i="19"/>
  <c r="E28" i="21" s="1"/>
  <c r="E28" i="23" s="1"/>
  <c r="E23" i="19"/>
  <c r="E23" i="21" s="1"/>
  <c r="E23" i="23" s="1"/>
  <c r="E20" i="19"/>
  <c r="E18" i="19"/>
  <c r="E13" i="19"/>
  <c r="E177" i="19" l="1"/>
  <c r="E55" i="19"/>
  <c r="E55" i="21" s="1"/>
  <c r="E55" i="23" s="1"/>
  <c r="D9" i="15"/>
  <c r="D9" i="20" s="1"/>
  <c r="D9" i="22" s="1"/>
  <c r="D111" i="15"/>
  <c r="E116" i="19"/>
  <c r="E142" i="19"/>
  <c r="E152" i="19"/>
  <c r="D166" i="19"/>
  <c r="D166" i="21" s="1"/>
  <c r="D166" i="23" s="1"/>
  <c r="E69" i="19"/>
  <c r="E92" i="19"/>
  <c r="E192" i="19"/>
  <c r="D133" i="15"/>
  <c r="D108" i="15"/>
  <c r="D108" i="20" s="1"/>
  <c r="D108" i="22" s="1"/>
  <c r="E64" i="19"/>
  <c r="E128" i="19"/>
  <c r="E155" i="19"/>
  <c r="E74" i="19"/>
  <c r="E137" i="19"/>
  <c r="E145" i="19"/>
  <c r="E97" i="19"/>
  <c r="E22" i="19"/>
  <c r="E22" i="21" s="1"/>
  <c r="E22" i="23" s="1"/>
  <c r="E12" i="19"/>
  <c r="D110" i="15" l="1"/>
  <c r="D110" i="20" s="1"/>
  <c r="D110" i="22" s="1"/>
  <c r="D134" i="15"/>
  <c r="D134" i="20" s="1"/>
  <c r="D134" i="22" s="1"/>
  <c r="E88" i="19"/>
  <c r="E11" i="19"/>
  <c r="E11" i="21" s="1"/>
  <c r="E11" i="23" s="1"/>
  <c r="G123" i="19"/>
  <c r="G122" i="19"/>
  <c r="G121" i="19"/>
  <c r="G120" i="19"/>
  <c r="Q119" i="19"/>
  <c r="P119" i="19"/>
  <c r="O119" i="19"/>
  <c r="M119" i="19"/>
  <c r="K119" i="19"/>
  <c r="J119" i="19"/>
  <c r="I119" i="19"/>
  <c r="H119" i="19"/>
  <c r="F119" i="19"/>
  <c r="G118" i="19"/>
  <c r="Q117" i="19"/>
  <c r="P117" i="19"/>
  <c r="O117" i="19"/>
  <c r="M117" i="19"/>
  <c r="K117" i="19"/>
  <c r="J117" i="19"/>
  <c r="I117" i="19"/>
  <c r="H117" i="19"/>
  <c r="F117" i="19"/>
  <c r="G115" i="19"/>
  <c r="Q114" i="19"/>
  <c r="P114" i="19"/>
  <c r="O114" i="19"/>
  <c r="M114" i="19"/>
  <c r="K114" i="19"/>
  <c r="J114" i="19"/>
  <c r="I114" i="19"/>
  <c r="H114" i="19"/>
  <c r="F114" i="19"/>
  <c r="G113" i="19"/>
  <c r="G113" i="21" s="1"/>
  <c r="G113" i="23" s="1"/>
  <c r="Q112" i="19"/>
  <c r="P112" i="19"/>
  <c r="O112" i="19"/>
  <c r="M112" i="19"/>
  <c r="K112" i="19"/>
  <c r="J112" i="19"/>
  <c r="J112" i="21" s="1"/>
  <c r="J112" i="23" s="1"/>
  <c r="I112" i="19"/>
  <c r="H112" i="19"/>
  <c r="F112" i="19"/>
  <c r="F112" i="21" s="1"/>
  <c r="F112" i="23" s="1"/>
  <c r="G111" i="19"/>
  <c r="Q110" i="19"/>
  <c r="P110" i="19"/>
  <c r="O110" i="19"/>
  <c r="M110" i="19"/>
  <c r="K110" i="19"/>
  <c r="J110" i="19"/>
  <c r="I110" i="19"/>
  <c r="H110" i="19"/>
  <c r="F110" i="19"/>
  <c r="G109" i="19"/>
  <c r="G108" i="19"/>
  <c r="G107" i="19"/>
  <c r="G106" i="19"/>
  <c r="G105" i="19"/>
  <c r="G104" i="19"/>
  <c r="G103" i="19"/>
  <c r="Q102" i="19"/>
  <c r="P102" i="19"/>
  <c r="O102" i="19"/>
  <c r="M102" i="19"/>
  <c r="K102" i="19"/>
  <c r="J102" i="19"/>
  <c r="I102" i="19"/>
  <c r="H102" i="19"/>
  <c r="F102" i="19"/>
  <c r="G101" i="19"/>
  <c r="G100" i="19"/>
  <c r="G99" i="19"/>
  <c r="Q98" i="19"/>
  <c r="P98" i="19"/>
  <c r="O98" i="19"/>
  <c r="M98" i="19"/>
  <c r="K98" i="19"/>
  <c r="J98" i="19"/>
  <c r="I98" i="19"/>
  <c r="H98" i="19"/>
  <c r="G96" i="19"/>
  <c r="G95" i="19"/>
  <c r="G94" i="19"/>
  <c r="Q93" i="19"/>
  <c r="P93" i="19"/>
  <c r="O93" i="19"/>
  <c r="K93" i="19"/>
  <c r="J93" i="19"/>
  <c r="I93" i="19"/>
  <c r="H93" i="19"/>
  <c r="F93" i="19"/>
  <c r="G87" i="19"/>
  <c r="G86" i="19"/>
  <c r="G85" i="19"/>
  <c r="G84" i="19"/>
  <c r="Q83" i="19"/>
  <c r="P83" i="19"/>
  <c r="O83" i="19"/>
  <c r="K83" i="19"/>
  <c r="J83" i="19"/>
  <c r="I83" i="19"/>
  <c r="H83" i="19"/>
  <c r="F83" i="19"/>
  <c r="G82" i="19"/>
  <c r="G81" i="19"/>
  <c r="G80" i="19"/>
  <c r="Q79" i="19"/>
  <c r="P79" i="19"/>
  <c r="O79" i="19"/>
  <c r="K79" i="19"/>
  <c r="J79" i="19"/>
  <c r="I79" i="19"/>
  <c r="H79" i="19"/>
  <c r="F79" i="19"/>
  <c r="G78" i="19"/>
  <c r="G77" i="19"/>
  <c r="G76" i="19"/>
  <c r="Q75" i="19"/>
  <c r="P75" i="19"/>
  <c r="O75" i="19"/>
  <c r="K75" i="19"/>
  <c r="J75" i="19"/>
  <c r="I75" i="19"/>
  <c r="H75" i="19"/>
  <c r="F75" i="19"/>
  <c r="G73" i="19"/>
  <c r="G72" i="19"/>
  <c r="G71" i="19"/>
  <c r="Q70" i="19"/>
  <c r="P70" i="19"/>
  <c r="O70" i="19"/>
  <c r="K70" i="19"/>
  <c r="J70" i="19"/>
  <c r="I70" i="19"/>
  <c r="H70" i="19"/>
  <c r="F70" i="19"/>
  <c r="G68" i="19"/>
  <c r="Q67" i="19"/>
  <c r="P67" i="19"/>
  <c r="O67" i="19"/>
  <c r="K67" i="19"/>
  <c r="J67" i="19"/>
  <c r="I67" i="19"/>
  <c r="H67" i="19"/>
  <c r="F67" i="19"/>
  <c r="G66" i="19"/>
  <c r="Q65" i="19"/>
  <c r="P65" i="19"/>
  <c r="O65" i="19"/>
  <c r="K65" i="19"/>
  <c r="J65" i="19"/>
  <c r="I65" i="19"/>
  <c r="H65" i="19"/>
  <c r="F65" i="19"/>
  <c r="G63" i="19"/>
  <c r="G63" i="21" s="1"/>
  <c r="G63" i="23" s="1"/>
  <c r="G62" i="19"/>
  <c r="G62" i="21" s="1"/>
  <c r="G62" i="23" s="1"/>
  <c r="G61" i="19"/>
  <c r="G60" i="19"/>
  <c r="G60" i="21" s="1"/>
  <c r="G60" i="23" s="1"/>
  <c r="Q59" i="19"/>
  <c r="P59" i="19"/>
  <c r="O59" i="19"/>
  <c r="K59" i="19"/>
  <c r="J59" i="19"/>
  <c r="I59" i="19"/>
  <c r="H59" i="19"/>
  <c r="H59" i="21" s="1"/>
  <c r="H59" i="23" s="1"/>
  <c r="F59" i="19"/>
  <c r="G54" i="19"/>
  <c r="G54" i="21" s="1"/>
  <c r="G54" i="23" s="1"/>
  <c r="G53" i="19"/>
  <c r="G52" i="19"/>
  <c r="G52" i="21" s="1"/>
  <c r="G52" i="23" s="1"/>
  <c r="G51" i="19"/>
  <c r="G51" i="21" s="1"/>
  <c r="G51" i="23" s="1"/>
  <c r="G50" i="19"/>
  <c r="G50" i="21" s="1"/>
  <c r="G50" i="23" s="1"/>
  <c r="G49" i="19"/>
  <c r="G49" i="21" s="1"/>
  <c r="G49" i="23" s="1"/>
  <c r="G48" i="19"/>
  <c r="Q47" i="19"/>
  <c r="P47" i="19"/>
  <c r="O47" i="19"/>
  <c r="K47" i="19"/>
  <c r="J47" i="19"/>
  <c r="I47" i="19"/>
  <c r="I47" i="21" s="1"/>
  <c r="I47" i="23" s="1"/>
  <c r="H47" i="19"/>
  <c r="H47" i="21" s="1"/>
  <c r="H47" i="23" s="1"/>
  <c r="F47" i="19"/>
  <c r="F47" i="21" s="1"/>
  <c r="F47" i="23" s="1"/>
  <c r="G46" i="19"/>
  <c r="Q45" i="19"/>
  <c r="P45" i="19"/>
  <c r="O45" i="19"/>
  <c r="K45" i="19"/>
  <c r="J45" i="19"/>
  <c r="I45" i="19"/>
  <c r="H45" i="19"/>
  <c r="F45" i="19"/>
  <c r="G44" i="19"/>
  <c r="G44" i="21" s="1"/>
  <c r="G44" i="23" s="1"/>
  <c r="G43" i="19"/>
  <c r="G43" i="21" s="1"/>
  <c r="G43" i="23" s="1"/>
  <c r="G42" i="19"/>
  <c r="G41" i="19"/>
  <c r="G40" i="19"/>
  <c r="G40" i="21" s="1"/>
  <c r="G40" i="23" s="1"/>
  <c r="G39" i="19"/>
  <c r="G38" i="19"/>
  <c r="G37" i="19"/>
  <c r="F35" i="19"/>
  <c r="G36" i="19"/>
  <c r="G36" i="21" s="1"/>
  <c r="G36" i="23" s="1"/>
  <c r="Q35" i="19"/>
  <c r="P35" i="19"/>
  <c r="O35" i="19"/>
  <c r="K35" i="19"/>
  <c r="J35" i="19"/>
  <c r="I35" i="19"/>
  <c r="H35" i="19"/>
  <c r="H35" i="21" s="1"/>
  <c r="H35" i="23" s="1"/>
  <c r="G34" i="19"/>
  <c r="G34" i="21" s="1"/>
  <c r="G34" i="23" s="1"/>
  <c r="G33" i="19"/>
  <c r="G33" i="21" s="1"/>
  <c r="G33" i="23" s="1"/>
  <c r="G32" i="19"/>
  <c r="G32" i="21" s="1"/>
  <c r="G32" i="23" s="1"/>
  <c r="G31" i="19"/>
  <c r="G31" i="21" s="1"/>
  <c r="G31" i="23" s="1"/>
  <c r="G30" i="19"/>
  <c r="G30" i="21" s="1"/>
  <c r="G30" i="23" s="1"/>
  <c r="G29" i="19"/>
  <c r="G29" i="21" s="1"/>
  <c r="G29" i="23" s="1"/>
  <c r="Q28" i="19"/>
  <c r="P28" i="19"/>
  <c r="O28" i="19"/>
  <c r="K28" i="19"/>
  <c r="J28" i="19"/>
  <c r="H28" i="19"/>
  <c r="H28" i="21" s="1"/>
  <c r="H28" i="23" s="1"/>
  <c r="G27" i="19"/>
  <c r="G26" i="19"/>
  <c r="G25" i="19"/>
  <c r="G25" i="21" s="1"/>
  <c r="G25" i="23" s="1"/>
  <c r="G24" i="19"/>
  <c r="Q23" i="19"/>
  <c r="P23" i="19"/>
  <c r="O23" i="19"/>
  <c r="K23" i="19"/>
  <c r="J23" i="19"/>
  <c r="J23" i="21" s="1"/>
  <c r="J23" i="23" s="1"/>
  <c r="I23" i="19"/>
  <c r="H23" i="19"/>
  <c r="F23" i="19"/>
  <c r="G21" i="19"/>
  <c r="G21" i="21" s="1"/>
  <c r="G21" i="23" s="1"/>
  <c r="Q20" i="19"/>
  <c r="P20" i="19"/>
  <c r="O20" i="19"/>
  <c r="K20" i="19"/>
  <c r="I20" i="19"/>
  <c r="H20" i="19"/>
  <c r="F20" i="19"/>
  <c r="J18" i="19"/>
  <c r="J18" i="21" s="1"/>
  <c r="J18" i="23" s="1"/>
  <c r="G19" i="19"/>
  <c r="G19" i="21" s="1"/>
  <c r="G19" i="23" s="1"/>
  <c r="Q18" i="19"/>
  <c r="P18" i="19"/>
  <c r="O18" i="19"/>
  <c r="K18" i="19"/>
  <c r="I18" i="19"/>
  <c r="H18" i="19"/>
  <c r="F18" i="19"/>
  <c r="G17" i="19"/>
  <c r="G16" i="19"/>
  <c r="G15" i="19"/>
  <c r="G14" i="19"/>
  <c r="G14" i="21" s="1"/>
  <c r="G14" i="23" s="1"/>
  <c r="Q13" i="19"/>
  <c r="P13" i="19"/>
  <c r="O13" i="19"/>
  <c r="K13" i="19"/>
  <c r="I13" i="19"/>
  <c r="I13" i="21" s="1"/>
  <c r="I13" i="23" s="1"/>
  <c r="H13" i="19"/>
  <c r="F13" i="19"/>
  <c r="G194" i="19"/>
  <c r="G194" i="21" s="1"/>
  <c r="G194" i="23" s="1"/>
  <c r="Q193" i="19"/>
  <c r="P193" i="19"/>
  <c r="O193" i="19"/>
  <c r="M193" i="19"/>
  <c r="M193" i="21" s="1"/>
  <c r="M193" i="23" s="1"/>
  <c r="K193" i="19"/>
  <c r="J193" i="19"/>
  <c r="I193" i="19"/>
  <c r="H193" i="19"/>
  <c r="F193" i="19"/>
  <c r="G186" i="19"/>
  <c r="G186" i="21" s="1"/>
  <c r="G186" i="23" s="1"/>
  <c r="G183" i="19"/>
  <c r="G183" i="21" s="1"/>
  <c r="G183" i="23" s="1"/>
  <c r="Q182" i="19"/>
  <c r="P182" i="19"/>
  <c r="O182" i="19"/>
  <c r="M182" i="19"/>
  <c r="M182" i="21" s="1"/>
  <c r="M182" i="23" s="1"/>
  <c r="K182" i="19"/>
  <c r="J182" i="19"/>
  <c r="I182" i="19"/>
  <c r="H182" i="19"/>
  <c r="F182" i="19"/>
  <c r="G181" i="19"/>
  <c r="G181" i="21" s="1"/>
  <c r="G181" i="23" s="1"/>
  <c r="Q180" i="19"/>
  <c r="P180" i="19"/>
  <c r="O180" i="19"/>
  <c r="M180" i="19"/>
  <c r="M180" i="21" s="1"/>
  <c r="M180" i="23" s="1"/>
  <c r="K180" i="19"/>
  <c r="J180" i="19"/>
  <c r="I180" i="19"/>
  <c r="H180" i="19"/>
  <c r="F180" i="19"/>
  <c r="F180" i="21" s="1"/>
  <c r="F180" i="23" s="1"/>
  <c r="G179" i="19"/>
  <c r="G179" i="21" s="1"/>
  <c r="G179" i="23" s="1"/>
  <c r="Q178" i="19"/>
  <c r="P178" i="19"/>
  <c r="O178" i="19"/>
  <c r="M178" i="19"/>
  <c r="M178" i="21" s="1"/>
  <c r="M178" i="23" s="1"/>
  <c r="K178" i="19"/>
  <c r="J178" i="19"/>
  <c r="I178" i="19"/>
  <c r="H178" i="19"/>
  <c r="F178" i="19"/>
  <c r="F178" i="21" s="1"/>
  <c r="F178" i="23" s="1"/>
  <c r="G165" i="19"/>
  <c r="Q164" i="19"/>
  <c r="P164" i="19"/>
  <c r="O164" i="19"/>
  <c r="M164" i="19"/>
  <c r="K164" i="19"/>
  <c r="J164" i="19"/>
  <c r="I164" i="19"/>
  <c r="H164" i="19"/>
  <c r="F164" i="19"/>
  <c r="G163" i="19"/>
  <c r="Q162" i="19"/>
  <c r="P162" i="19"/>
  <c r="O162" i="19"/>
  <c r="M162" i="19"/>
  <c r="K162" i="19"/>
  <c r="J162" i="19"/>
  <c r="I162" i="19"/>
  <c r="H162" i="19"/>
  <c r="F162" i="19"/>
  <c r="G161" i="19"/>
  <c r="Q160" i="19"/>
  <c r="P160" i="19"/>
  <c r="O160" i="19"/>
  <c r="M160" i="19"/>
  <c r="K160" i="19"/>
  <c r="J160" i="19"/>
  <c r="I160" i="19"/>
  <c r="H160" i="19"/>
  <c r="F160" i="19"/>
  <c r="G159" i="19"/>
  <c r="Q158" i="19"/>
  <c r="P158" i="19"/>
  <c r="O158" i="19"/>
  <c r="M158" i="19"/>
  <c r="K158" i="19"/>
  <c r="J158" i="19"/>
  <c r="I158" i="19"/>
  <c r="H158" i="19"/>
  <c r="F158" i="19"/>
  <c r="G157" i="19"/>
  <c r="Q156" i="19"/>
  <c r="P156" i="19"/>
  <c r="O156" i="19"/>
  <c r="M156" i="19"/>
  <c r="K156" i="19"/>
  <c r="J156" i="19"/>
  <c r="I156" i="19"/>
  <c r="H156" i="19"/>
  <c r="F156" i="19"/>
  <c r="G154" i="19"/>
  <c r="G154" i="21" s="1"/>
  <c r="G154" i="23" s="1"/>
  <c r="Q153" i="19"/>
  <c r="P153" i="19"/>
  <c r="O153" i="19"/>
  <c r="M153" i="19"/>
  <c r="K153" i="19"/>
  <c r="J153" i="19"/>
  <c r="I153" i="19"/>
  <c r="I153" i="21" s="1"/>
  <c r="I153" i="23" s="1"/>
  <c r="H153" i="19"/>
  <c r="F153" i="19"/>
  <c r="F153" i="21" s="1"/>
  <c r="F153" i="23" s="1"/>
  <c r="G151" i="19"/>
  <c r="Q150" i="19"/>
  <c r="P150" i="19"/>
  <c r="O150" i="19"/>
  <c r="M150" i="19"/>
  <c r="K150" i="19"/>
  <c r="J150" i="19"/>
  <c r="I150" i="19"/>
  <c r="H150" i="19"/>
  <c r="F150" i="19"/>
  <c r="F150" i="21" s="1"/>
  <c r="F150" i="23" s="1"/>
  <c r="G149" i="19"/>
  <c r="Q148" i="19"/>
  <c r="P148" i="19"/>
  <c r="O148" i="19"/>
  <c r="M148" i="19"/>
  <c r="K148" i="19"/>
  <c r="J148" i="19"/>
  <c r="I148" i="19"/>
  <c r="H148" i="19"/>
  <c r="F148" i="19"/>
  <c r="F148" i="21" s="1"/>
  <c r="F148" i="23" s="1"/>
  <c r="G147" i="19"/>
  <c r="Q146" i="19"/>
  <c r="P146" i="19"/>
  <c r="O146" i="19"/>
  <c r="M146" i="19"/>
  <c r="K146" i="19"/>
  <c r="J146" i="19"/>
  <c r="I146" i="19"/>
  <c r="H146" i="19"/>
  <c r="F146" i="19"/>
  <c r="F146" i="21" s="1"/>
  <c r="F146" i="23" s="1"/>
  <c r="G144" i="19"/>
  <c r="G144" i="21" s="1"/>
  <c r="G144" i="23" s="1"/>
  <c r="Q143" i="19"/>
  <c r="P143" i="19"/>
  <c r="O143" i="19"/>
  <c r="M143" i="19"/>
  <c r="K143" i="19"/>
  <c r="J143" i="19"/>
  <c r="I143" i="19"/>
  <c r="I143" i="21" s="1"/>
  <c r="I143" i="23" s="1"/>
  <c r="H143" i="19"/>
  <c r="F143" i="19"/>
  <c r="F143" i="21" s="1"/>
  <c r="F143" i="23" s="1"/>
  <c r="G141" i="19"/>
  <c r="G141" i="21" s="1"/>
  <c r="G141" i="23" s="1"/>
  <c r="Q140" i="19"/>
  <c r="P140" i="19"/>
  <c r="O140" i="19"/>
  <c r="M140" i="19"/>
  <c r="K140" i="19"/>
  <c r="J140" i="19"/>
  <c r="J140" i="21" s="1"/>
  <c r="J140" i="23" s="1"/>
  <c r="I140" i="19"/>
  <c r="H140" i="19"/>
  <c r="F140" i="19"/>
  <c r="G139" i="19"/>
  <c r="Q138" i="19"/>
  <c r="P138" i="19"/>
  <c r="O138" i="19"/>
  <c r="M138" i="19"/>
  <c r="K138" i="19"/>
  <c r="J138" i="19"/>
  <c r="I138" i="19"/>
  <c r="H138" i="19"/>
  <c r="F138" i="19"/>
  <c r="G136" i="19"/>
  <c r="Q135" i="19"/>
  <c r="P135" i="19"/>
  <c r="O135" i="19"/>
  <c r="M135" i="19"/>
  <c r="K135" i="19"/>
  <c r="J135" i="19"/>
  <c r="I135" i="19"/>
  <c r="H135" i="19"/>
  <c r="F135" i="19"/>
  <c r="F135" i="21" s="1"/>
  <c r="F135" i="23" s="1"/>
  <c r="G134" i="19"/>
  <c r="Q133" i="19"/>
  <c r="P133" i="19"/>
  <c r="O133" i="19"/>
  <c r="M133" i="19"/>
  <c r="K133" i="19"/>
  <c r="J133" i="19"/>
  <c r="I133" i="19"/>
  <c r="H133" i="19"/>
  <c r="F133" i="19"/>
  <c r="F133" i="21" s="1"/>
  <c r="F133" i="23" s="1"/>
  <c r="G132" i="19"/>
  <c r="Q131" i="19"/>
  <c r="P131" i="19"/>
  <c r="O131" i="19"/>
  <c r="M131" i="19"/>
  <c r="K131" i="19"/>
  <c r="J131" i="19"/>
  <c r="I131" i="19"/>
  <c r="H131" i="19"/>
  <c r="F131" i="19"/>
  <c r="F131" i="21" s="1"/>
  <c r="F131" i="23" s="1"/>
  <c r="G130" i="19"/>
  <c r="G130" i="21" s="1"/>
  <c r="G130" i="23" s="1"/>
  <c r="Q129" i="19"/>
  <c r="P129" i="19"/>
  <c r="O129" i="19"/>
  <c r="M129" i="19"/>
  <c r="K129" i="19"/>
  <c r="J129" i="19"/>
  <c r="I129" i="19"/>
  <c r="I129" i="21" s="1"/>
  <c r="I129" i="23" s="1"/>
  <c r="H129" i="19"/>
  <c r="F129" i="19"/>
  <c r="F129" i="21" s="1"/>
  <c r="F129" i="23" s="1"/>
  <c r="J142" i="19" l="1"/>
  <c r="P142" i="19"/>
  <c r="J152" i="19"/>
  <c r="P152" i="19"/>
  <c r="J177" i="19"/>
  <c r="P177" i="19"/>
  <c r="K192" i="19"/>
  <c r="Q192" i="19"/>
  <c r="H55" i="19"/>
  <c r="H55" i="21" s="1"/>
  <c r="H55" i="23" s="1"/>
  <c r="O55" i="19"/>
  <c r="J69" i="19"/>
  <c r="Q69" i="19"/>
  <c r="I92" i="19"/>
  <c r="P92" i="19"/>
  <c r="D106" i="19"/>
  <c r="I116" i="19"/>
  <c r="O116" i="19"/>
  <c r="D123" i="19"/>
  <c r="K142" i="19"/>
  <c r="Q142" i="19"/>
  <c r="K152" i="19"/>
  <c r="Q152" i="19"/>
  <c r="K177" i="19"/>
  <c r="Q177" i="19"/>
  <c r="H192" i="19"/>
  <c r="I55" i="19"/>
  <c r="P55" i="19"/>
  <c r="K69" i="19"/>
  <c r="J92" i="19"/>
  <c r="Q92" i="19"/>
  <c r="D99" i="19"/>
  <c r="D103" i="19"/>
  <c r="D107" i="19"/>
  <c r="J116" i="19"/>
  <c r="P116" i="19"/>
  <c r="D120" i="19"/>
  <c r="E10" i="19"/>
  <c r="E10" i="21" s="1"/>
  <c r="E10" i="23" s="1"/>
  <c r="H142" i="19"/>
  <c r="M142" i="19"/>
  <c r="H152" i="19"/>
  <c r="M152" i="19"/>
  <c r="H177" i="19"/>
  <c r="I192" i="19"/>
  <c r="O192" i="19"/>
  <c r="J55" i="19"/>
  <c r="Q55" i="19"/>
  <c r="H69" i="19"/>
  <c r="O69" i="19"/>
  <c r="K92" i="19"/>
  <c r="D100" i="19"/>
  <c r="D104" i="19"/>
  <c r="D108" i="19"/>
  <c r="K116" i="19"/>
  <c r="Q116" i="19"/>
  <c r="D121" i="19"/>
  <c r="I142" i="19"/>
  <c r="I142" i="21" s="1"/>
  <c r="I142" i="23" s="1"/>
  <c r="O142" i="19"/>
  <c r="I152" i="19"/>
  <c r="I152" i="21" s="1"/>
  <c r="I152" i="23" s="1"/>
  <c r="O152" i="19"/>
  <c r="I177" i="19"/>
  <c r="O177" i="19"/>
  <c r="J192" i="19"/>
  <c r="P192" i="19"/>
  <c r="F55" i="19"/>
  <c r="K55" i="19"/>
  <c r="I69" i="19"/>
  <c r="P69" i="19"/>
  <c r="H92" i="19"/>
  <c r="O92" i="19"/>
  <c r="D101" i="19"/>
  <c r="D105" i="19"/>
  <c r="D109" i="19"/>
  <c r="H116" i="19"/>
  <c r="M116" i="19"/>
  <c r="D122" i="19"/>
  <c r="D50" i="19"/>
  <c r="D50" i="21" s="1"/>
  <c r="D50" i="23" s="1"/>
  <c r="D78" i="19"/>
  <c r="D16" i="19"/>
  <c r="D25" i="19"/>
  <c r="D25" i="21" s="1"/>
  <c r="D25" i="23" s="1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80" i="19"/>
  <c r="D85" i="19"/>
  <c r="D95" i="19"/>
  <c r="D24" i="19"/>
  <c r="D24" i="21" s="1"/>
  <c r="D24" i="23" s="1"/>
  <c r="D40" i="19"/>
  <c r="D40" i="21" s="1"/>
  <c r="D40" i="23" s="1"/>
  <c r="D54" i="19"/>
  <c r="D54" i="21" s="1"/>
  <c r="D54" i="23" s="1"/>
  <c r="D72" i="19"/>
  <c r="D94" i="19"/>
  <c r="D17" i="19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52" i="21" s="1"/>
  <c r="D52" i="23" s="1"/>
  <c r="D61" i="19"/>
  <c r="D76" i="19"/>
  <c r="D81" i="19"/>
  <c r="D86" i="19"/>
  <c r="D96" i="19"/>
  <c r="D15" i="19"/>
  <c r="D31" i="19"/>
  <c r="D31" i="21" s="1"/>
  <c r="D31" i="23" s="1"/>
  <c r="D44" i="19"/>
  <c r="D44" i="21" s="1"/>
  <c r="D44" i="23" s="1"/>
  <c r="D63" i="19"/>
  <c r="D63" i="21" s="1"/>
  <c r="D63" i="23" s="1"/>
  <c r="D84" i="19"/>
  <c r="D21" i="19"/>
  <c r="D21" i="21" s="1"/>
  <c r="D21" i="23" s="1"/>
  <c r="D27" i="19"/>
  <c r="D30" i="19"/>
  <c r="D30" i="21" s="1"/>
  <c r="D30" i="23" s="1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62" i="19"/>
  <c r="D62" i="21" s="1"/>
  <c r="D62" i="23" s="1"/>
  <c r="D71" i="19"/>
  <c r="D77" i="19"/>
  <c r="D82" i="19"/>
  <c r="D87" i="19"/>
  <c r="M192" i="19"/>
  <c r="M192" i="21" s="1"/>
  <c r="M192" i="23" s="1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69" i="19"/>
  <c r="F74" i="19"/>
  <c r="F142" i="19"/>
  <c r="F142" i="21" s="1"/>
  <c r="F142" i="23" s="1"/>
  <c r="F116" i="19"/>
  <c r="F92" i="19"/>
  <c r="D18" i="19"/>
  <c r="D18" i="21" s="1"/>
  <c r="D18" i="23" s="1"/>
  <c r="H128" i="19"/>
  <c r="M128" i="19"/>
  <c r="O128" i="19"/>
  <c r="I128" i="19"/>
  <c r="I128" i="21" s="1"/>
  <c r="I128" i="23" s="1"/>
  <c r="P128" i="19"/>
  <c r="J128" i="19"/>
  <c r="F128" i="19"/>
  <c r="F128" i="21" s="1"/>
  <c r="F128" i="23" s="1"/>
  <c r="K128" i="19"/>
  <c r="Q128" i="19"/>
  <c r="D159" i="19"/>
  <c r="D183" i="19"/>
  <c r="D183" i="21" s="1"/>
  <c r="D183" i="23" s="1"/>
  <c r="G114" i="19"/>
  <c r="D115" i="19"/>
  <c r="D118" i="19"/>
  <c r="D132" i="19"/>
  <c r="D132" i="21" s="1"/>
  <c r="D132" i="23" s="1"/>
  <c r="G135" i="19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49" i="19"/>
  <c r="D49" i="21" s="1"/>
  <c r="D49" i="23" s="1"/>
  <c r="G65" i="19"/>
  <c r="D66" i="19"/>
  <c r="G112" i="19"/>
  <c r="G112" i="21" s="1"/>
  <c r="G112" i="23" s="1"/>
  <c r="D113" i="19"/>
  <c r="D113" i="21" s="1"/>
  <c r="D113" i="23" s="1"/>
  <c r="D163" i="19"/>
  <c r="G193" i="19"/>
  <c r="G193" i="21" s="1"/>
  <c r="G193" i="23" s="1"/>
  <c r="D194" i="19"/>
  <c r="D194" i="21" s="1"/>
  <c r="D194" i="23" s="1"/>
  <c r="D161" i="19"/>
  <c r="D165" i="19"/>
  <c r="D181" i="19"/>
  <c r="D181" i="21" s="1"/>
  <c r="D181" i="23" s="1"/>
  <c r="D186" i="19"/>
  <c r="D186" i="21" s="1"/>
  <c r="D186" i="23" s="1"/>
  <c r="G110" i="19"/>
  <c r="D111" i="19"/>
  <c r="D179" i="19"/>
  <c r="D179" i="21" s="1"/>
  <c r="D179" i="23" s="1"/>
  <c r="D130" i="19"/>
  <c r="D130" i="21" s="1"/>
  <c r="D130" i="23" s="1"/>
  <c r="D134" i="19"/>
  <c r="D134" i="21" s="1"/>
  <c r="D134" i="23" s="1"/>
  <c r="D139" i="19"/>
  <c r="G143" i="19"/>
  <c r="G143" i="21" s="1"/>
  <c r="G143" i="23" s="1"/>
  <c r="D144" i="19"/>
  <c r="D144" i="21" s="1"/>
  <c r="D144" i="23" s="1"/>
  <c r="D149" i="19"/>
  <c r="D149" i="21" s="1"/>
  <c r="D149" i="23" s="1"/>
  <c r="G153" i="19"/>
  <c r="G153" i="21" s="1"/>
  <c r="G153" i="23" s="1"/>
  <c r="D154" i="19"/>
  <c r="D154" i="21" s="1"/>
  <c r="D154" i="23" s="1"/>
  <c r="G158" i="19"/>
  <c r="D68" i="19"/>
  <c r="G117" i="19"/>
  <c r="G45" i="19"/>
  <c r="D46" i="19"/>
  <c r="G156" i="19"/>
  <c r="J64" i="19"/>
  <c r="P64" i="19"/>
  <c r="G133" i="19"/>
  <c r="K155" i="19"/>
  <c r="P97" i="19"/>
  <c r="P74" i="19"/>
  <c r="I97" i="19"/>
  <c r="O97" i="19"/>
  <c r="I64" i="19"/>
  <c r="O64" i="19"/>
  <c r="J74" i="19"/>
  <c r="J97" i="19"/>
  <c r="J97" i="21" s="1"/>
  <c r="J97" i="23" s="1"/>
  <c r="G79" i="19"/>
  <c r="G98" i="19"/>
  <c r="G140" i="19"/>
  <c r="G140" i="21" s="1"/>
  <c r="G140" i="23" s="1"/>
  <c r="H12" i="19"/>
  <c r="G13" i="19"/>
  <c r="G13" i="21" s="1"/>
  <c r="G13" i="23" s="1"/>
  <c r="D13" i="19"/>
  <c r="D13" i="21" s="1"/>
  <c r="D13" i="23" s="1"/>
  <c r="G138" i="19"/>
  <c r="H137" i="19"/>
  <c r="M137" i="19"/>
  <c r="H155" i="19"/>
  <c r="M155" i="19"/>
  <c r="G59" i="19"/>
  <c r="G59" i="21" s="1"/>
  <c r="G59" i="23" s="1"/>
  <c r="K97" i="19"/>
  <c r="Q97" i="19"/>
  <c r="J145" i="19"/>
  <c r="P145" i="19"/>
  <c r="I155" i="19"/>
  <c r="O155" i="19"/>
  <c r="G164" i="19"/>
  <c r="H64" i="19"/>
  <c r="G93" i="19"/>
  <c r="H97" i="19"/>
  <c r="M97" i="19"/>
  <c r="J13" i="19"/>
  <c r="J13" i="21" s="1"/>
  <c r="J13" i="23" s="1"/>
  <c r="G131" i="19"/>
  <c r="G129" i="19"/>
  <c r="G129" i="21" s="1"/>
  <c r="G129" i="23" s="1"/>
  <c r="I137" i="19"/>
  <c r="O137" i="19"/>
  <c r="F145" i="19"/>
  <c r="F145" i="21" s="1"/>
  <c r="F145" i="23" s="1"/>
  <c r="K145" i="19"/>
  <c r="F155" i="19"/>
  <c r="J155" i="19"/>
  <c r="P155" i="19"/>
  <c r="G160" i="19"/>
  <c r="G162" i="19"/>
  <c r="O22" i="19"/>
  <c r="Q22" i="19"/>
  <c r="K22" i="19"/>
  <c r="D93" i="19"/>
  <c r="D102" i="19"/>
  <c r="D119" i="19"/>
  <c r="D98" i="19"/>
  <c r="G102" i="19"/>
  <c r="G119" i="19"/>
  <c r="F98" i="19"/>
  <c r="I12" i="19"/>
  <c r="I12" i="21" s="1"/>
  <c r="I12" i="23" s="1"/>
  <c r="O12" i="19"/>
  <c r="I145" i="19"/>
  <c r="O145" i="19"/>
  <c r="J20" i="19"/>
  <c r="J20" i="21" s="1"/>
  <c r="J20" i="23" s="1"/>
  <c r="I28" i="19"/>
  <c r="K74" i="19"/>
  <c r="D79" i="19"/>
  <c r="G146" i="19"/>
  <c r="G150" i="19"/>
  <c r="G18" i="19"/>
  <c r="G18" i="21" s="1"/>
  <c r="G18" i="23" s="1"/>
  <c r="F12" i="19"/>
  <c r="J22" i="19"/>
  <c r="J22" i="21" s="1"/>
  <c r="J22" i="23" s="1"/>
  <c r="P22" i="19"/>
  <c r="G28" i="19"/>
  <c r="G28" i="21" s="1"/>
  <c r="G28" i="23" s="1"/>
  <c r="F64" i="19"/>
  <c r="G67" i="19"/>
  <c r="K64" i="19"/>
  <c r="Q64" i="19"/>
  <c r="H74" i="19"/>
  <c r="P12" i="19"/>
  <c r="F28" i="19"/>
  <c r="D70" i="19"/>
  <c r="Q74" i="19"/>
  <c r="F137" i="19"/>
  <c r="J137" i="19"/>
  <c r="J137" i="21" s="1"/>
  <c r="J137" i="23" s="1"/>
  <c r="P137" i="19"/>
  <c r="H145" i="19"/>
  <c r="M145" i="19"/>
  <c r="G148" i="19"/>
  <c r="I74" i="19"/>
  <c r="O74" i="19"/>
  <c r="D20" i="19"/>
  <c r="D20" i="21" s="1"/>
  <c r="D20" i="23" s="1"/>
  <c r="G20" i="19"/>
  <c r="G20" i="21" s="1"/>
  <c r="G20" i="23" s="1"/>
  <c r="G35" i="19"/>
  <c r="G35" i="21" s="1"/>
  <c r="G35" i="23" s="1"/>
  <c r="G75" i="19"/>
  <c r="H22" i="19"/>
  <c r="H22" i="21" s="1"/>
  <c r="H22" i="23" s="1"/>
  <c r="D23" i="19"/>
  <c r="D23" i="21" s="1"/>
  <c r="D23" i="23" s="1"/>
  <c r="D75" i="19"/>
  <c r="K12" i="19"/>
  <c r="Q12" i="19"/>
  <c r="G23" i="19"/>
  <c r="G23" i="21" s="1"/>
  <c r="G23" i="23" s="1"/>
  <c r="G47" i="19"/>
  <c r="G47" i="21" s="1"/>
  <c r="G47" i="23" s="1"/>
  <c r="G70" i="19"/>
  <c r="G83" i="19"/>
  <c r="K137" i="19"/>
  <c r="Q137" i="19"/>
  <c r="Q145" i="19"/>
  <c r="Q155" i="19"/>
  <c r="G182" i="19"/>
  <c r="G182" i="21" s="1"/>
  <c r="G182" i="23" s="1"/>
  <c r="G180" i="19"/>
  <c r="G180" i="21" s="1"/>
  <c r="G180" i="23" s="1"/>
  <c r="D59" i="19" l="1"/>
  <c r="D59" i="21" s="1"/>
  <c r="D59" i="23" s="1"/>
  <c r="P88" i="19"/>
  <c r="G116" i="19"/>
  <c r="I22" i="19"/>
  <c r="I22" i="21" s="1"/>
  <c r="I22" i="23" s="1"/>
  <c r="M88" i="19"/>
  <c r="J88" i="19"/>
  <c r="J88" i="21" s="1"/>
  <c r="J88" i="23" s="1"/>
  <c r="O88" i="19"/>
  <c r="K88" i="19"/>
  <c r="G152" i="19"/>
  <c r="G152" i="21" s="1"/>
  <c r="G152" i="23" s="1"/>
  <c r="H88" i="19"/>
  <c r="I88" i="19"/>
  <c r="Q88" i="19"/>
  <c r="G142" i="19"/>
  <c r="G142" i="21" s="1"/>
  <c r="G142" i="23" s="1"/>
  <c r="G69" i="19"/>
  <c r="D69" i="19"/>
  <c r="G92" i="19"/>
  <c r="D83" i="19"/>
  <c r="D92" i="19"/>
  <c r="D55" i="19"/>
  <c r="D55" i="21" s="1"/>
  <c r="D55" i="23" s="1"/>
  <c r="G55" i="19"/>
  <c r="G55" i="21" s="1"/>
  <c r="G55" i="23" s="1"/>
  <c r="D193" i="19"/>
  <c r="D193" i="21" s="1"/>
  <c r="D193" i="23" s="1"/>
  <c r="G192" i="19"/>
  <c r="G192" i="21" s="1"/>
  <c r="G192" i="23" s="1"/>
  <c r="D184" i="19"/>
  <c r="D184" i="21" s="1"/>
  <c r="D184" i="23" s="1"/>
  <c r="G177" i="19"/>
  <c r="G177" i="21" s="1"/>
  <c r="G177" i="23" s="1"/>
  <c r="D45" i="19"/>
  <c r="D156" i="19"/>
  <c r="D153" i="19"/>
  <c r="D153" i="21" s="1"/>
  <c r="D153" i="23" s="1"/>
  <c r="D133" i="19"/>
  <c r="D133" i="21" s="1"/>
  <c r="D133" i="23" s="1"/>
  <c r="D110" i="19"/>
  <c r="D180" i="19"/>
  <c r="D180" i="21" s="1"/>
  <c r="D180" i="23" s="1"/>
  <c r="D65" i="19"/>
  <c r="D150" i="19"/>
  <c r="D150" i="21" s="1"/>
  <c r="D150" i="23" s="1"/>
  <c r="D114" i="19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2" i="19"/>
  <c r="D146" i="19"/>
  <c r="D146" i="21" s="1"/>
  <c r="D146" i="23" s="1"/>
  <c r="D131" i="19"/>
  <c r="D131" i="21" s="1"/>
  <c r="D131" i="23" s="1"/>
  <c r="D138" i="19"/>
  <c r="D135" i="19"/>
  <c r="D135" i="21" s="1"/>
  <c r="D135" i="23" s="1"/>
  <c r="D158" i="19"/>
  <c r="D67" i="19"/>
  <c r="D148" i="19"/>
  <c r="D148" i="21" s="1"/>
  <c r="D148" i="23" s="1"/>
  <c r="D178" i="19"/>
  <c r="D178" i="21" s="1"/>
  <c r="D178" i="23" s="1"/>
  <c r="D160" i="19"/>
  <c r="D112" i="19"/>
  <c r="D112" i="21" s="1"/>
  <c r="D112" i="23" s="1"/>
  <c r="D140" i="19"/>
  <c r="D140" i="21" s="1"/>
  <c r="D140" i="23" s="1"/>
  <c r="D117" i="19"/>
  <c r="D182" i="19"/>
  <c r="D182" i="21" s="1"/>
  <c r="D182" i="23" s="1"/>
  <c r="E195" i="19"/>
  <c r="E195" i="21" s="1"/>
  <c r="E195" i="23" s="1"/>
  <c r="G64" i="19"/>
  <c r="G128" i="19"/>
  <c r="G128" i="21" s="1"/>
  <c r="G128" i="23" s="1"/>
  <c r="D47" i="19"/>
  <c r="D47" i="21" s="1"/>
  <c r="D47" i="23" s="1"/>
  <c r="H11" i="19"/>
  <c r="H11" i="21" s="1"/>
  <c r="H11" i="23" s="1"/>
  <c r="Q11" i="19"/>
  <c r="O11" i="19"/>
  <c r="K11" i="19"/>
  <c r="P11" i="19"/>
  <c r="I11" i="19"/>
  <c r="I11" i="21" s="1"/>
  <c r="I11" i="23" s="1"/>
  <c r="D35" i="19"/>
  <c r="D35" i="21" s="1"/>
  <c r="D35" i="23" s="1"/>
  <c r="G145" i="19"/>
  <c r="G155" i="19"/>
  <c r="G137" i="19"/>
  <c r="G137" i="21" s="1"/>
  <c r="G137" i="23" s="1"/>
  <c r="D28" i="19"/>
  <c r="D28" i="21" s="1"/>
  <c r="D28" i="23" s="1"/>
  <c r="J12" i="19"/>
  <c r="J12" i="21" s="1"/>
  <c r="J12" i="23" s="1"/>
  <c r="G97" i="19"/>
  <c r="G97" i="21" s="1"/>
  <c r="G97" i="23" s="1"/>
  <c r="D12" i="19"/>
  <c r="D12" i="21" s="1"/>
  <c r="D12" i="23" s="1"/>
  <c r="G22" i="19"/>
  <c r="G22" i="21" s="1"/>
  <c r="G22" i="23" s="1"/>
  <c r="G12" i="19"/>
  <c r="G12" i="21" s="1"/>
  <c r="G12" i="23" s="1"/>
  <c r="G74" i="19"/>
  <c r="E135" i="15"/>
  <c r="D116" i="19" l="1"/>
  <c r="F88" i="19"/>
  <c r="F88" i="21" s="1"/>
  <c r="F88" i="23" s="1"/>
  <c r="M10" i="19"/>
  <c r="M10" i="21" s="1"/>
  <c r="M10" i="23" s="1"/>
  <c r="G88" i="19"/>
  <c r="G88" i="21" s="1"/>
  <c r="G88" i="23" s="1"/>
  <c r="I10" i="19"/>
  <c r="I10" i="21" s="1"/>
  <c r="I10" i="23" s="1"/>
  <c r="P10" i="19"/>
  <c r="H10" i="19"/>
  <c r="H10" i="21" s="1"/>
  <c r="H10" i="23" s="1"/>
  <c r="D74" i="19"/>
  <c r="K10" i="19"/>
  <c r="Q10" i="19"/>
  <c r="O10" i="19"/>
  <c r="D142" i="19"/>
  <c r="D142" i="21" s="1"/>
  <c r="D142" i="23" s="1"/>
  <c r="D192" i="19"/>
  <c r="D192" i="21" s="1"/>
  <c r="D192" i="23" s="1"/>
  <c r="D177" i="19"/>
  <c r="D177" i="21" s="1"/>
  <c r="D177" i="23" s="1"/>
  <c r="D97" i="19"/>
  <c r="D97" i="21" s="1"/>
  <c r="D97" i="23" s="1"/>
  <c r="D155" i="19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152" i="19"/>
  <c r="D152" i="21" s="1"/>
  <c r="D152" i="23" s="1"/>
  <c r="E198" i="19"/>
  <c r="E198" i="21" s="1"/>
  <c r="E198" i="23" s="1"/>
  <c r="Q195" i="19"/>
  <c r="K195" i="19"/>
  <c r="H195" i="19"/>
  <c r="H195" i="21" s="1"/>
  <c r="H195" i="23" s="1"/>
  <c r="I195" i="19"/>
  <c r="I195" i="21" s="1"/>
  <c r="I195" i="23" s="1"/>
  <c r="P195" i="19"/>
  <c r="O195" i="19"/>
  <c r="D22" i="19"/>
  <c r="D22" i="21" s="1"/>
  <c r="D22" i="23" s="1"/>
  <c r="G11" i="19"/>
  <c r="G11" i="21" s="1"/>
  <c r="G11" i="23" s="1"/>
  <c r="M195" i="19" l="1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H198" i="19"/>
  <c r="H198" i="21" s="1"/>
  <c r="H198" i="23" s="1"/>
  <c r="I198" i="19"/>
  <c r="I198" i="21" s="1"/>
  <c r="I198" i="23" s="1"/>
  <c r="H23" i="17"/>
  <c r="G23" i="17"/>
  <c r="F23" i="17"/>
  <c r="H10" i="17"/>
  <c r="G10" i="17"/>
  <c r="F10" i="17"/>
  <c r="H7" i="17"/>
  <c r="G7" i="17"/>
  <c r="F7" i="17"/>
  <c r="P135" i="15"/>
  <c r="O135" i="15"/>
  <c r="N135" i="15"/>
  <c r="L135" i="15"/>
  <c r="J135" i="15"/>
  <c r="I135" i="15"/>
  <c r="H135" i="15"/>
  <c r="G135" i="15"/>
  <c r="F132" i="15"/>
  <c r="F131" i="15"/>
  <c r="F130" i="15"/>
  <c r="P129" i="15"/>
  <c r="O129" i="15"/>
  <c r="N129" i="15"/>
  <c r="L129" i="15"/>
  <c r="J129" i="15"/>
  <c r="I129" i="15"/>
  <c r="H129" i="15"/>
  <c r="G129" i="15"/>
  <c r="E129" i="15"/>
  <c r="F128" i="15"/>
  <c r="F127" i="15"/>
  <c r="F126" i="15"/>
  <c r="P125" i="15"/>
  <c r="O125" i="15"/>
  <c r="N125" i="15"/>
  <c r="L125" i="15"/>
  <c r="J125" i="15"/>
  <c r="I125" i="15"/>
  <c r="H125" i="15"/>
  <c r="G125" i="15"/>
  <c r="E125" i="15"/>
  <c r="F124" i="15"/>
  <c r="P123" i="15"/>
  <c r="O123" i="15"/>
  <c r="N123" i="15"/>
  <c r="L123" i="15"/>
  <c r="J123" i="15"/>
  <c r="I123" i="15"/>
  <c r="H123" i="15"/>
  <c r="G123" i="15"/>
  <c r="E123" i="15"/>
  <c r="F121" i="15"/>
  <c r="P120" i="15"/>
  <c r="O120" i="15"/>
  <c r="N120" i="15"/>
  <c r="L120" i="15"/>
  <c r="J120" i="15"/>
  <c r="I120" i="15"/>
  <c r="H120" i="15"/>
  <c r="G120" i="15"/>
  <c r="E120" i="15"/>
  <c r="F118" i="15"/>
  <c r="P117" i="15"/>
  <c r="O117" i="15"/>
  <c r="N117" i="15"/>
  <c r="L117" i="15"/>
  <c r="J117" i="15"/>
  <c r="I117" i="15"/>
  <c r="H117" i="15"/>
  <c r="G117" i="15"/>
  <c r="E117" i="15"/>
  <c r="F116" i="15"/>
  <c r="P115" i="15"/>
  <c r="O115" i="15"/>
  <c r="N115" i="15"/>
  <c r="L115" i="15"/>
  <c r="J115" i="15"/>
  <c r="I115" i="15"/>
  <c r="H115" i="15"/>
  <c r="G115" i="15"/>
  <c r="E115" i="15"/>
  <c r="F114" i="15"/>
  <c r="P113" i="15"/>
  <c r="O113" i="15"/>
  <c r="N113" i="15"/>
  <c r="L113" i="15"/>
  <c r="J113" i="15"/>
  <c r="I113" i="15"/>
  <c r="H113" i="15"/>
  <c r="G113" i="15"/>
  <c r="E113" i="15"/>
  <c r="P109" i="15"/>
  <c r="O109" i="15"/>
  <c r="N109" i="15"/>
  <c r="L109" i="15"/>
  <c r="J109" i="15"/>
  <c r="I109" i="15"/>
  <c r="H109" i="15"/>
  <c r="G109" i="15"/>
  <c r="E109" i="15"/>
  <c r="F107" i="15"/>
  <c r="F106" i="15"/>
  <c r="F105" i="15"/>
  <c r="P104" i="15"/>
  <c r="O104" i="15"/>
  <c r="N104" i="15"/>
  <c r="L104" i="15"/>
  <c r="J104" i="15"/>
  <c r="I104" i="15"/>
  <c r="H104" i="15"/>
  <c r="G104" i="15"/>
  <c r="E104" i="15"/>
  <c r="F102" i="15"/>
  <c r="F101" i="15"/>
  <c r="F100" i="15"/>
  <c r="P99" i="15"/>
  <c r="O99" i="15"/>
  <c r="N99" i="15"/>
  <c r="L99" i="15"/>
  <c r="J99" i="15"/>
  <c r="I99" i="15"/>
  <c r="H99" i="15"/>
  <c r="G99" i="15"/>
  <c r="E99" i="15"/>
  <c r="F98" i="15"/>
  <c r="F97" i="15"/>
  <c r="F96" i="15"/>
  <c r="F95" i="15"/>
  <c r="P94" i="15"/>
  <c r="O94" i="15"/>
  <c r="N94" i="15"/>
  <c r="L94" i="15"/>
  <c r="J94" i="15"/>
  <c r="I94" i="15"/>
  <c r="H94" i="15"/>
  <c r="G94" i="15"/>
  <c r="E94" i="15"/>
  <c r="F93" i="15"/>
  <c r="P92" i="15"/>
  <c r="O92" i="15"/>
  <c r="N92" i="15"/>
  <c r="L92" i="15"/>
  <c r="J92" i="15"/>
  <c r="I92" i="15"/>
  <c r="H92" i="15"/>
  <c r="G92" i="15"/>
  <c r="E92" i="15"/>
  <c r="F91" i="15"/>
  <c r="F90" i="15"/>
  <c r="F89" i="15"/>
  <c r="F88" i="15"/>
  <c r="F87" i="15"/>
  <c r="F86" i="15"/>
  <c r="F85" i="15"/>
  <c r="P84" i="15"/>
  <c r="O84" i="15"/>
  <c r="N84" i="15"/>
  <c r="L84" i="15"/>
  <c r="J84" i="15"/>
  <c r="I84" i="15"/>
  <c r="H84" i="15"/>
  <c r="G84" i="15"/>
  <c r="E84" i="15"/>
  <c r="F83" i="15"/>
  <c r="F82" i="15"/>
  <c r="F81" i="15"/>
  <c r="P80" i="15"/>
  <c r="O80" i="15"/>
  <c r="N80" i="15"/>
  <c r="L80" i="15"/>
  <c r="J80" i="15"/>
  <c r="I80" i="15"/>
  <c r="H80" i="15"/>
  <c r="G80" i="15"/>
  <c r="E80" i="15"/>
  <c r="F77" i="15"/>
  <c r="F76" i="15"/>
  <c r="F75" i="15"/>
  <c r="P74" i="15"/>
  <c r="O74" i="15"/>
  <c r="N74" i="15"/>
  <c r="L74" i="15"/>
  <c r="J74" i="15"/>
  <c r="I74" i="15"/>
  <c r="H74" i="15"/>
  <c r="G74" i="15"/>
  <c r="E74" i="15"/>
  <c r="O73" i="15"/>
  <c r="F72" i="15"/>
  <c r="F71" i="15"/>
  <c r="F70" i="15"/>
  <c r="P69" i="15"/>
  <c r="O69" i="15"/>
  <c r="N69" i="15"/>
  <c r="L69" i="15"/>
  <c r="J69" i="15"/>
  <c r="I69" i="15"/>
  <c r="H69" i="15"/>
  <c r="G69" i="15"/>
  <c r="E69" i="15"/>
  <c r="E69" i="20" s="1"/>
  <c r="E69" i="22" s="1"/>
  <c r="O68" i="15"/>
  <c r="N68" i="15"/>
  <c r="F67" i="15"/>
  <c r="F66" i="15"/>
  <c r="P65" i="15"/>
  <c r="O65" i="15"/>
  <c r="N65" i="15"/>
  <c r="L65" i="15"/>
  <c r="J65" i="15"/>
  <c r="I65" i="15"/>
  <c r="H65" i="15"/>
  <c r="G65" i="15"/>
  <c r="E65" i="15"/>
  <c r="F64" i="15"/>
  <c r="F64" i="20" s="1"/>
  <c r="F64" i="22" s="1"/>
  <c r="F63" i="15"/>
  <c r="P62" i="15"/>
  <c r="O62" i="15"/>
  <c r="N62" i="15"/>
  <c r="L62" i="15"/>
  <c r="J62" i="15"/>
  <c r="I62" i="15"/>
  <c r="H62" i="15"/>
  <c r="G62" i="15"/>
  <c r="G62" i="20" s="1"/>
  <c r="G62" i="22" s="1"/>
  <c r="E62" i="15"/>
  <c r="F60" i="15"/>
  <c r="F59" i="15"/>
  <c r="F58" i="15"/>
  <c r="F58" i="20" s="1"/>
  <c r="F58" i="22" s="1"/>
  <c r="P57" i="15"/>
  <c r="O57" i="15"/>
  <c r="N57" i="15"/>
  <c r="L57" i="15"/>
  <c r="J57" i="15"/>
  <c r="I57" i="15"/>
  <c r="H57" i="15"/>
  <c r="H57" i="20" s="1"/>
  <c r="H57" i="22" s="1"/>
  <c r="G57" i="15"/>
  <c r="E57" i="15"/>
  <c r="F56" i="15"/>
  <c r="P55" i="15"/>
  <c r="O55" i="15"/>
  <c r="N55" i="15"/>
  <c r="L55" i="15"/>
  <c r="J55" i="15"/>
  <c r="I55" i="15"/>
  <c r="H55" i="15"/>
  <c r="G55" i="15"/>
  <c r="E55" i="15"/>
  <c r="F53" i="15"/>
  <c r="P52" i="15"/>
  <c r="O52" i="15"/>
  <c r="N52" i="15"/>
  <c r="L52" i="15"/>
  <c r="J52" i="15"/>
  <c r="I52" i="15"/>
  <c r="H52" i="15"/>
  <c r="G52" i="15"/>
  <c r="E52" i="15"/>
  <c r="F51" i="15"/>
  <c r="F50" i="15"/>
  <c r="F49" i="15"/>
  <c r="F48" i="15"/>
  <c r="P47" i="15"/>
  <c r="O47" i="15"/>
  <c r="N47" i="15"/>
  <c r="L47" i="15"/>
  <c r="J47" i="15"/>
  <c r="I47" i="15"/>
  <c r="H47" i="15"/>
  <c r="G47" i="15"/>
  <c r="E47" i="15"/>
  <c r="F46" i="15"/>
  <c r="F45" i="15"/>
  <c r="F44" i="15"/>
  <c r="F43" i="15"/>
  <c r="F42" i="15"/>
  <c r="F41" i="15"/>
  <c r="F41" i="20" s="1"/>
  <c r="F41" i="22" s="1"/>
  <c r="F40" i="15"/>
  <c r="P39" i="15"/>
  <c r="O39" i="15"/>
  <c r="N39" i="15"/>
  <c r="L39" i="15"/>
  <c r="J39" i="15"/>
  <c r="I39" i="15"/>
  <c r="H39" i="15"/>
  <c r="G39" i="15"/>
  <c r="G39" i="20" s="1"/>
  <c r="G39" i="22" s="1"/>
  <c r="E39" i="15"/>
  <c r="F33" i="15"/>
  <c r="F32" i="15"/>
  <c r="P31" i="15"/>
  <c r="O31" i="15"/>
  <c r="N31" i="15"/>
  <c r="L31" i="15"/>
  <c r="J31" i="15"/>
  <c r="I31" i="15"/>
  <c r="H31" i="15"/>
  <c r="G31" i="15"/>
  <c r="E31" i="15"/>
  <c r="F30" i="15"/>
  <c r="F30" i="20" s="1"/>
  <c r="F30" i="22" s="1"/>
  <c r="F29" i="15"/>
  <c r="F29" i="20" s="1"/>
  <c r="F29" i="22" s="1"/>
  <c r="P28" i="15"/>
  <c r="O28" i="15"/>
  <c r="N28" i="15"/>
  <c r="L28" i="15"/>
  <c r="J28" i="15"/>
  <c r="I28" i="15"/>
  <c r="I28" i="20" s="1"/>
  <c r="I28" i="22" s="1"/>
  <c r="H28" i="15"/>
  <c r="G28" i="15"/>
  <c r="E28" i="15"/>
  <c r="F27" i="15"/>
  <c r="F26" i="15"/>
  <c r="P25" i="15"/>
  <c r="O25" i="15"/>
  <c r="N25" i="15"/>
  <c r="L25" i="15"/>
  <c r="J25" i="15"/>
  <c r="I25" i="15"/>
  <c r="H25" i="15"/>
  <c r="G25" i="15"/>
  <c r="E25" i="15"/>
  <c r="F24" i="15"/>
  <c r="F23" i="15"/>
  <c r="P22" i="15"/>
  <c r="O22" i="15"/>
  <c r="N22" i="15"/>
  <c r="L22" i="15"/>
  <c r="J22" i="15"/>
  <c r="I22" i="15"/>
  <c r="H22" i="15"/>
  <c r="G22" i="15"/>
  <c r="E22" i="15"/>
  <c r="F21" i="15"/>
  <c r="F20" i="15"/>
  <c r="P19" i="15"/>
  <c r="O19" i="15"/>
  <c r="N19" i="15"/>
  <c r="L19" i="15"/>
  <c r="J19" i="15"/>
  <c r="I19" i="15"/>
  <c r="H19" i="15"/>
  <c r="G19" i="15"/>
  <c r="E19" i="15"/>
  <c r="F18" i="15"/>
  <c r="F17" i="15"/>
  <c r="F16" i="15"/>
  <c r="F15" i="15"/>
  <c r="P14" i="15"/>
  <c r="O14" i="15"/>
  <c r="N14" i="15"/>
  <c r="L14" i="15"/>
  <c r="J14" i="15"/>
  <c r="I14" i="15"/>
  <c r="H14" i="15"/>
  <c r="G14" i="15"/>
  <c r="E14" i="15"/>
  <c r="F13" i="15"/>
  <c r="F12" i="15"/>
  <c r="F195" i="19" l="1"/>
  <c r="F195" i="21" s="1"/>
  <c r="F195" i="23" s="1"/>
  <c r="C15" i="15"/>
  <c r="C27" i="15"/>
  <c r="L38" i="15"/>
  <c r="C40" i="15"/>
  <c r="C44" i="15"/>
  <c r="C16" i="15"/>
  <c r="C20" i="15"/>
  <c r="C24" i="15"/>
  <c r="C41" i="15"/>
  <c r="C41" i="20" s="1"/>
  <c r="C41" i="22" s="1"/>
  <c r="C45" i="15"/>
  <c r="C49" i="15"/>
  <c r="C58" i="15"/>
  <c r="C58" i="20" s="1"/>
  <c r="C58" i="22" s="1"/>
  <c r="C63" i="15"/>
  <c r="C67" i="15"/>
  <c r="J73" i="15"/>
  <c r="P73" i="15"/>
  <c r="C13" i="15"/>
  <c r="I10" i="15"/>
  <c r="I10" i="20" s="1"/>
  <c r="I10" i="22" s="1"/>
  <c r="O10" i="15"/>
  <c r="C17" i="15"/>
  <c r="C21" i="15"/>
  <c r="C29" i="15"/>
  <c r="C29" i="20" s="1"/>
  <c r="C29" i="22" s="1"/>
  <c r="C33" i="15"/>
  <c r="C42" i="15"/>
  <c r="C46" i="15"/>
  <c r="C50" i="15"/>
  <c r="C59" i="15"/>
  <c r="C64" i="15"/>
  <c r="C64" i="20" s="1"/>
  <c r="C64" i="22" s="1"/>
  <c r="H68" i="15"/>
  <c r="C71" i="15"/>
  <c r="C71" i="20" s="1"/>
  <c r="C71" i="22" s="1"/>
  <c r="G73" i="15"/>
  <c r="L73" i="15"/>
  <c r="C75" i="15"/>
  <c r="C81" i="15"/>
  <c r="C85" i="15"/>
  <c r="C89" i="15"/>
  <c r="C97" i="15"/>
  <c r="C101" i="15"/>
  <c r="H103" i="15"/>
  <c r="N103" i="15"/>
  <c r="C106" i="15"/>
  <c r="C118" i="15"/>
  <c r="I119" i="15"/>
  <c r="O119" i="15"/>
  <c r="C124" i="15"/>
  <c r="C128" i="15"/>
  <c r="C132" i="15"/>
  <c r="C23" i="15"/>
  <c r="C32" i="15"/>
  <c r="L68" i="15"/>
  <c r="C70" i="15"/>
  <c r="C70" i="20" s="1"/>
  <c r="C70" i="22" s="1"/>
  <c r="C18" i="15"/>
  <c r="C26" i="15"/>
  <c r="C30" i="15"/>
  <c r="C30" i="20" s="1"/>
  <c r="C30" i="22" s="1"/>
  <c r="C43" i="15"/>
  <c r="C51" i="15"/>
  <c r="C60" i="15"/>
  <c r="I68" i="15"/>
  <c r="C72" i="15"/>
  <c r="H73" i="15"/>
  <c r="N73" i="15"/>
  <c r="C76" i="15"/>
  <c r="C76" i="20" s="1"/>
  <c r="C76" i="22" s="1"/>
  <c r="C82" i="15"/>
  <c r="C86" i="15"/>
  <c r="C90" i="15"/>
  <c r="C98" i="15"/>
  <c r="C102" i="15"/>
  <c r="I103" i="15"/>
  <c r="O103" i="15"/>
  <c r="C107" i="15"/>
  <c r="J119" i="15"/>
  <c r="P119" i="15"/>
  <c r="C48" i="15"/>
  <c r="C66" i="15"/>
  <c r="J68" i="15"/>
  <c r="P68" i="15"/>
  <c r="I73" i="15"/>
  <c r="C77" i="15"/>
  <c r="C77" i="20" s="1"/>
  <c r="C77" i="22" s="1"/>
  <c r="C83" i="15"/>
  <c r="C87" i="15"/>
  <c r="C91" i="15"/>
  <c r="C95" i="15"/>
  <c r="J103" i="15"/>
  <c r="P103" i="15"/>
  <c r="G119" i="15"/>
  <c r="L119" i="15"/>
  <c r="C121" i="15"/>
  <c r="C126" i="15"/>
  <c r="C130" i="15"/>
  <c r="C88" i="15"/>
  <c r="C96" i="15"/>
  <c r="C100" i="15"/>
  <c r="G103" i="15"/>
  <c r="L103" i="15"/>
  <c r="C105" i="15"/>
  <c r="H119" i="15"/>
  <c r="N119" i="15"/>
  <c r="C127" i="15"/>
  <c r="C131" i="15"/>
  <c r="G195" i="19"/>
  <c r="G195" i="21" s="1"/>
  <c r="G195" i="23" s="1"/>
  <c r="J195" i="19"/>
  <c r="J195" i="21" s="1"/>
  <c r="J195" i="23" s="1"/>
  <c r="D10" i="19"/>
  <c r="D10" i="21" s="1"/>
  <c r="D10" i="23" s="1"/>
  <c r="E10" i="15"/>
  <c r="J10" i="15"/>
  <c r="P10" i="15"/>
  <c r="G10" i="15"/>
  <c r="L10" i="15"/>
  <c r="L10" i="20" s="1"/>
  <c r="L10" i="22" s="1"/>
  <c r="F11" i="15"/>
  <c r="H10" i="15"/>
  <c r="N10" i="15"/>
  <c r="E68" i="15"/>
  <c r="E68" i="20" s="1"/>
  <c r="E68" i="22" s="1"/>
  <c r="C12" i="15"/>
  <c r="E119" i="15"/>
  <c r="E103" i="15"/>
  <c r="E73" i="15"/>
  <c r="G68" i="15"/>
  <c r="C129" i="15"/>
  <c r="C116" i="15"/>
  <c r="C114" i="15"/>
  <c r="F113" i="15"/>
  <c r="O61" i="15"/>
  <c r="F55" i="15"/>
  <c r="C56" i="15"/>
  <c r="F52" i="15"/>
  <c r="C53" i="15"/>
  <c r="F92" i="15"/>
  <c r="C93" i="15"/>
  <c r="C135" i="15"/>
  <c r="C135" i="20" s="1"/>
  <c r="C135" i="22" s="1"/>
  <c r="J54" i="15"/>
  <c r="F22" i="15"/>
  <c r="L79" i="15"/>
  <c r="H13" i="17"/>
  <c r="H25" i="17" s="1"/>
  <c r="G13" i="17"/>
  <c r="G25" i="17" s="1"/>
  <c r="F13" i="17"/>
  <c r="F25" i="17" s="1"/>
  <c r="I79" i="15"/>
  <c r="O79" i="15"/>
  <c r="J38" i="15"/>
  <c r="P38" i="15"/>
  <c r="I61" i="15"/>
  <c r="E61" i="15"/>
  <c r="J61" i="15"/>
  <c r="P61" i="15"/>
  <c r="G122" i="15"/>
  <c r="L122" i="15"/>
  <c r="F31" i="15"/>
  <c r="G54" i="15"/>
  <c r="L54" i="15"/>
  <c r="G61" i="15"/>
  <c r="G61" i="20" s="1"/>
  <c r="G61" i="22" s="1"/>
  <c r="L61" i="15"/>
  <c r="I122" i="15"/>
  <c r="O122" i="15"/>
  <c r="G38" i="15"/>
  <c r="G38" i="20" s="1"/>
  <c r="G38" i="22" s="1"/>
  <c r="G79" i="15"/>
  <c r="H112" i="15"/>
  <c r="N112" i="15"/>
  <c r="C22" i="15"/>
  <c r="F25" i="15"/>
  <c r="H54" i="15"/>
  <c r="H54" i="20" s="1"/>
  <c r="H54" i="22" s="1"/>
  <c r="N54" i="15"/>
  <c r="F65" i="15"/>
  <c r="F109" i="15"/>
  <c r="G112" i="15"/>
  <c r="L112" i="15"/>
  <c r="E122" i="15"/>
  <c r="J122" i="15"/>
  <c r="P122" i="15"/>
  <c r="F80" i="15"/>
  <c r="C25" i="15"/>
  <c r="H38" i="15"/>
  <c r="N38" i="15"/>
  <c r="O112" i="15"/>
  <c r="F115" i="15"/>
  <c r="F57" i="15"/>
  <c r="F57" i="20" s="1"/>
  <c r="F57" i="22" s="1"/>
  <c r="F69" i="15"/>
  <c r="F19" i="15"/>
  <c r="F74" i="15"/>
  <c r="J79" i="15"/>
  <c r="P79" i="15"/>
  <c r="F129" i="15"/>
  <c r="F39" i="15"/>
  <c r="F39" i="20" s="1"/>
  <c r="F39" i="22" s="1"/>
  <c r="I54" i="15"/>
  <c r="O54" i="15"/>
  <c r="F99" i="15"/>
  <c r="F104" i="15"/>
  <c r="E112" i="15"/>
  <c r="I112" i="15"/>
  <c r="F125" i="15"/>
  <c r="C125" i="15"/>
  <c r="I38" i="15"/>
  <c r="O38" i="15"/>
  <c r="E54" i="15"/>
  <c r="P54" i="15"/>
  <c r="E79" i="15"/>
  <c r="J112" i="15"/>
  <c r="P112" i="15"/>
  <c r="F135" i="15"/>
  <c r="C31" i="15"/>
  <c r="E38" i="15"/>
  <c r="H122" i="15"/>
  <c r="N122" i="15"/>
  <c r="F28" i="15"/>
  <c r="F28" i="20" s="1"/>
  <c r="F28" i="22" s="1"/>
  <c r="F120" i="15"/>
  <c r="F62" i="15"/>
  <c r="F62" i="20" s="1"/>
  <c r="F62" i="22" s="1"/>
  <c r="F84" i="15"/>
  <c r="F123" i="15"/>
  <c r="F14" i="15"/>
  <c r="F47" i="15"/>
  <c r="H61" i="15"/>
  <c r="N61" i="15"/>
  <c r="C65" i="15"/>
  <c r="H79" i="15"/>
  <c r="N79" i="15"/>
  <c r="C94" i="15"/>
  <c r="F94" i="15"/>
  <c r="C117" i="15"/>
  <c r="F117" i="15"/>
  <c r="C28" i="15" l="1"/>
  <c r="C28" i="20" s="1"/>
  <c r="C28" i="22" s="1"/>
  <c r="F198" i="19"/>
  <c r="F198" i="21" s="1"/>
  <c r="F198" i="23" s="1"/>
  <c r="F68" i="15"/>
  <c r="O78" i="15"/>
  <c r="C84" i="15"/>
  <c r="H78" i="15"/>
  <c r="C104" i="15"/>
  <c r="C47" i="15"/>
  <c r="P78" i="15"/>
  <c r="C57" i="15"/>
  <c r="C57" i="20" s="1"/>
  <c r="C57" i="22" s="1"/>
  <c r="C11" i="15"/>
  <c r="F119" i="15"/>
  <c r="N78" i="15"/>
  <c r="C14" i="15"/>
  <c r="C120" i="15"/>
  <c r="F103" i="15"/>
  <c r="C74" i="15"/>
  <c r="F54" i="15"/>
  <c r="F54" i="20" s="1"/>
  <c r="F54" i="22" s="1"/>
  <c r="C52" i="15"/>
  <c r="I78" i="15"/>
  <c r="L78" i="15"/>
  <c r="C99" i="15"/>
  <c r="C62" i="15"/>
  <c r="C62" i="20" s="1"/>
  <c r="C62" i="22" s="1"/>
  <c r="C80" i="15"/>
  <c r="C69" i="15"/>
  <c r="C69" i="20" s="1"/>
  <c r="C69" i="22" s="1"/>
  <c r="C123" i="15"/>
  <c r="C39" i="15"/>
  <c r="C39" i="20" s="1"/>
  <c r="C39" i="22" s="1"/>
  <c r="J78" i="15"/>
  <c r="C19" i="15"/>
  <c r="C109" i="15"/>
  <c r="C109" i="20" s="1"/>
  <c r="C109" i="22" s="1"/>
  <c r="G78" i="15"/>
  <c r="G198" i="19"/>
  <c r="G198" i="21" s="1"/>
  <c r="G198" i="23" s="1"/>
  <c r="F73" i="15"/>
  <c r="J198" i="19"/>
  <c r="J198" i="21" s="1"/>
  <c r="J198" i="23" s="1"/>
  <c r="C68" i="15"/>
  <c r="C68" i="20" s="1"/>
  <c r="C68" i="22" s="1"/>
  <c r="F10" i="15"/>
  <c r="F10" i="20" s="1"/>
  <c r="F10" i="22" s="1"/>
  <c r="L111" i="15"/>
  <c r="C55" i="15"/>
  <c r="E78" i="15"/>
  <c r="C92" i="15"/>
  <c r="C113" i="15"/>
  <c r="C115" i="15"/>
  <c r="J9" i="15"/>
  <c r="F38" i="15"/>
  <c r="F38" i="20" s="1"/>
  <c r="F38" i="22" s="1"/>
  <c r="E111" i="15"/>
  <c r="P111" i="15"/>
  <c r="G111" i="15"/>
  <c r="I111" i="15"/>
  <c r="J111" i="15"/>
  <c r="L9" i="15"/>
  <c r="L9" i="20" s="1"/>
  <c r="L9" i="22" s="1"/>
  <c r="N111" i="15"/>
  <c r="H111" i="15"/>
  <c r="I9" i="15"/>
  <c r="I9" i="20" s="1"/>
  <c r="I9" i="22" s="1"/>
  <c r="C54" i="15"/>
  <c r="C54" i="20" s="1"/>
  <c r="C54" i="22" s="1"/>
  <c r="O111" i="15"/>
  <c r="F61" i="15"/>
  <c r="F61" i="20" s="1"/>
  <c r="F61" i="22" s="1"/>
  <c r="G9" i="15"/>
  <c r="G9" i="20" s="1"/>
  <c r="G9" i="22" s="1"/>
  <c r="H9" i="15"/>
  <c r="H9" i="20" s="1"/>
  <c r="H9" i="22" s="1"/>
  <c r="P9" i="15"/>
  <c r="F122" i="15"/>
  <c r="F112" i="15"/>
  <c r="C38" i="15"/>
  <c r="C38" i="20" s="1"/>
  <c r="C38" i="22" s="1"/>
  <c r="F79" i="15"/>
  <c r="E9" i="15"/>
  <c r="E9" i="20" s="1"/>
  <c r="E9" i="22" s="1"/>
  <c r="C122" i="15"/>
  <c r="O9" i="15"/>
  <c r="N9" i="15"/>
  <c r="L133" i="15"/>
  <c r="C73" i="15" l="1"/>
  <c r="P133" i="15"/>
  <c r="C103" i="15"/>
  <c r="J133" i="15"/>
  <c r="H133" i="15"/>
  <c r="I133" i="15"/>
  <c r="C119" i="15"/>
  <c r="C61" i="15"/>
  <c r="C61" i="20" s="1"/>
  <c r="C61" i="22" s="1"/>
  <c r="F78" i="15"/>
  <c r="O133" i="15"/>
  <c r="N133" i="15"/>
  <c r="G133" i="15"/>
  <c r="C10" i="15"/>
  <c r="C10" i="20" s="1"/>
  <c r="C10" i="22" s="1"/>
  <c r="C112" i="15"/>
  <c r="E108" i="15"/>
  <c r="E108" i="20" s="1"/>
  <c r="E108" i="22" s="1"/>
  <c r="J108" i="15"/>
  <c r="H108" i="15"/>
  <c r="H108" i="20" s="1"/>
  <c r="H108" i="22" s="1"/>
  <c r="L134" i="15"/>
  <c r="L134" i="20" s="1"/>
  <c r="L134" i="22" s="1"/>
  <c r="I108" i="15"/>
  <c r="I108" i="20" s="1"/>
  <c r="I108" i="22" s="1"/>
  <c r="C79" i="15"/>
  <c r="G108" i="15"/>
  <c r="G108" i="20" s="1"/>
  <c r="G108" i="22" s="1"/>
  <c r="E133" i="15"/>
  <c r="J134" i="15"/>
  <c r="P134" i="15"/>
  <c r="C111" i="15"/>
  <c r="L108" i="15"/>
  <c r="L108" i="20" s="1"/>
  <c r="L108" i="22" s="1"/>
  <c r="F9" i="15"/>
  <c r="F9" i="20" s="1"/>
  <c r="F9" i="22" s="1"/>
  <c r="G134" i="15"/>
  <c r="G134" i="20" s="1"/>
  <c r="G134" i="22" s="1"/>
  <c r="F111" i="15"/>
  <c r="I134" i="15"/>
  <c r="I134" i="20" s="1"/>
  <c r="I134" i="22" s="1"/>
  <c r="P108" i="15"/>
  <c r="H134" i="15"/>
  <c r="H134" i="20" s="1"/>
  <c r="H134" i="22" s="1"/>
  <c r="E134" i="15"/>
  <c r="E134" i="20" s="1"/>
  <c r="E134" i="22" s="1"/>
  <c r="N134" i="15"/>
  <c r="O108" i="15"/>
  <c r="O134" i="15"/>
  <c r="N108" i="15"/>
  <c r="C9" i="15" l="1"/>
  <c r="C9" i="20" s="1"/>
  <c r="C9" i="22" s="1"/>
  <c r="C78" i="15"/>
  <c r="J110" i="15"/>
  <c r="O110" i="15"/>
  <c r="I110" i="15"/>
  <c r="I110" i="20" s="1"/>
  <c r="I110" i="22" s="1"/>
  <c r="H110" i="15"/>
  <c r="H110" i="20" s="1"/>
  <c r="H110" i="22" s="1"/>
  <c r="P110" i="15"/>
  <c r="N110" i="15"/>
  <c r="F133" i="15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C134" i="15"/>
  <c r="C134" i="20" s="1"/>
  <c r="C134" i="22" s="1"/>
  <c r="F134" i="15"/>
  <c r="F134" i="20" s="1"/>
  <c r="F134" i="22" s="1"/>
  <c r="C108" i="15"/>
  <c r="C108" i="20" s="1"/>
  <c r="C108" i="22" s="1"/>
  <c r="D195" i="19"/>
  <c r="D195" i="21" s="1"/>
  <c r="D195" i="23" s="1"/>
  <c r="F110" i="15" l="1"/>
  <c r="F110" i="20" s="1"/>
  <c r="F110" i="22" s="1"/>
  <c r="I10" i="17"/>
  <c r="C110" i="15"/>
  <c r="C110" i="20" s="1"/>
  <c r="C110" i="22" s="1"/>
  <c r="I7" i="17"/>
</calcChain>
</file>

<file path=xl/sharedStrings.xml><?xml version="1.0" encoding="utf-8"?>
<sst xmlns="http://schemas.openxmlformats.org/spreadsheetml/2006/main" count="1500" uniqueCount="389">
  <si>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</si>
  <si>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</si>
  <si>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</si>
  <si>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</si>
  <si>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</si>
  <si>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</si>
  <si>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</si>
  <si>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</si>
  <si>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</si>
  <si>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</si>
  <si>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</si>
  <si>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</si>
  <si>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</si>
  <si>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</si>
  <si>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</si>
  <si>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</si>
  <si>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</si>
  <si>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</si>
  <si>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</si>
  <si>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</si>
  <si>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</si>
  <si>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</si>
  <si>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</si>
  <si>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</si>
  <si>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</si>
  <si>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</si>
  <si>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</si>
  <si>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</si>
  <si>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</si>
  <si>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</si>
  <si>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</si>
  <si>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</si>
  <si>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</si>
  <si>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</si>
  <si>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</si>
  <si>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</si>
  <si>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</si>
  <si>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</si>
  <si>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</si>
  <si>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</si>
  <si>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</si>
  <si>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</si>
  <si>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</si>
  <si>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</si>
  <si>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</si>
  <si>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</si>
  <si>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</si>
  <si>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</si>
  <si>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</si>
  <si>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</si>
  <si>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</si>
  <si>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</si>
  <si>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</si>
  <si>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</si>
  <si>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</si>
  <si>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</si>
  <si>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</si>
  <si>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</si>
  <si>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</si>
  <si>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</si>
  <si>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</si>
  <si>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</si>
  <si>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</si>
  <si>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</si>
  <si>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</si>
  <si>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</si>
  <si>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</si>
  <si>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</si>
  <si>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</si>
  <si>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</si>
  <si>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</si>
  <si>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</si>
  <si>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</si>
  <si>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</si>
  <si>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</si>
  <si>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</si>
  <si>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</si>
  <si>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</si>
  <si>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</si>
  <si>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</si>
  <si>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</si>
  <si>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</si>
  <si>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</si>
  <si>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</si>
  <si>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</si>
  <si>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</si>
  <si>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</si>
  <si>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</si>
  <si>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</si>
  <si>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</si>
  <si>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</si>
  <si>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</si>
  <si>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</si>
  <si>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</si>
  <si>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</si>
  <si>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</si>
  <si>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</si>
  <si>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</si>
  <si>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</si>
  <si>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</si>
  <si>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</si>
  <si>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</si>
  <si>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</si>
  <si>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</si>
  <si>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</si>
  <si>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</si>
  <si>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</si>
  <si>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</si>
  <si>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</si>
  <si>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</si>
  <si>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</si>
  <si>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</si>
  <si>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</si>
  <si>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</si>
  <si>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</si>
  <si>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</si>
  <si>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</si>
  <si>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</si>
  <si>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</si>
  <si>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</si>
  <si>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</si>
  <si>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</si>
  <si>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</si>
  <si>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</si>
  <si>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</si>
  <si>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</si>
  <si>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</si>
  <si>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</si>
  <si>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</si>
  <si>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</si>
  <si>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</si>
  <si>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</si>
  <si>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</si>
  <si>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</si>
  <si>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</si>
  <si>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</si>
  <si>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</si>
  <si>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</si>
  <si>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</si>
  <si>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</si>
  <si>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</si>
  <si>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</si>
  <si>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</si>
  <si>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</si>
  <si>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</si>
  <si>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</si>
  <si>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</si>
  <si>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</si>
  <si>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</si>
  <si>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</si>
  <si>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</si>
  <si>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</si>
  <si>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</si>
  <si>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</si>
  <si>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</si>
  <si>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</si>
  <si>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</si>
  <si>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</si>
  <si>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</si>
  <si>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</si>
  <si>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</si>
  <si>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</si>
  <si>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</si>
  <si>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</si>
  <si>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</si>
  <si>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</si>
  <si>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</si>
  <si>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</si>
  <si>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</si>
  <si>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</si>
  <si>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</si>
  <si>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</si>
  <si>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</si>
  <si>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</si>
  <si>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</si>
  <si>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</si>
  <si>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</si>
  <si>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</si>
  <si>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</si>
  <si>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</si>
  <si>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</si>
  <si>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</si>
  <si>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</si>
  <si>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</si>
  <si>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</si>
  <si>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</si>
  <si>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</si>
  <si>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</si>
  <si>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</si>
  <si>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</si>
  <si>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</si>
  <si>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</si>
  <si>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</si>
  <si>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</si>
  <si>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</si>
  <si>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</si>
  <si>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</si>
  <si>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</si>
  <si>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</si>
  <si>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</si>
  <si>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</si>
  <si>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</si>
  <si>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</si>
  <si>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</si>
  <si>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</si>
  <si>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</si>
  <si>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</si>
  <si>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</si>
  <si>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</si>
  <si>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</si>
  <si>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</si>
  <si>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</si>
  <si>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</si>
  <si>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</si>
  <si>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</si>
  <si>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</si>
  <si>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</si>
  <si>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</si>
  <si>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</si>
  <si>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</si>
  <si>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</si>
  <si>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</si>
  <si>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</si>
  <si>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</si>
  <si>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</si>
  <si>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</si>
  <si>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</si>
  <si>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</si>
  <si>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</si>
  <si>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</si>
  <si>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</si>
  <si>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</si>
  <si>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</si>
  <si>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</si>
  <si>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</si>
  <si>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</si>
  <si>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</si>
  <si>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</si>
  <si>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</si>
  <si>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</si>
  <si>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</si>
  <si>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</si>
  <si>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</si>
  <si>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</si>
  <si>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</si>
  <si>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</si>
  <si>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</si>
  <si>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</si>
  <si>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</si>
  <si>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</si>
  <si>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</si>
  <si>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</si>
  <si>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</si>
  <si>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</si>
  <si>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</si>
  <si>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</si>
  <si>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</si>
  <si>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</si>
  <si>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</si>
  <si>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</si>
  <si>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</si>
  <si>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</si>
  <si>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</si>
  <si>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</si>
  <si>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</si>
  <si>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</si>
  <si>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</si>
  <si>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</si>
  <si>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</si>
  <si>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</si>
  <si>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</si>
  <si>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</si>
  <si>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</si>
  <si>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</si>
  <si>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</si>
  <si>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</si>
  <si>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</si>
  <si>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</si>
  <si>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</si>
  <si>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</si>
  <si>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</si>
  <si>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</si>
  <si>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</si>
  <si>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</si>
  <si>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</si>
  <si>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</si>
  <si>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</si>
  <si>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</si>
  <si>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</si>
  <si>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</si>
  <si>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</si>
  <si>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</si>
  <si>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</si>
  <si>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</si>
  <si>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</si>
  <si>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</si>
  <si>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</si>
  <si>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</si>
  <si>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</si>
  <si>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</si>
  <si>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</si>
  <si>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</si>
  <si>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</si>
  <si>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</si>
  <si>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</si>
  <si>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</si>
  <si>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</si>
  <si>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</si>
  <si>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</si>
  <si>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</si>
  <si>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</si>
  <si>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</si>
  <si>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</si>
  <si>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</si>
  <si>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</si>
  <si>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</si>
  <si>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</si>
  <si>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</si>
  <si>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</si>
  <si>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</si>
  <si>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</si>
  <si>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</si>
  <si>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</si>
  <si>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</si>
  <si>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</si>
  <si>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</si>
  <si>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</si>
  <si>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</si>
  <si>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</si>
  <si>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</si>
  <si>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</si>
  <si>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</si>
  <si>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</si>
  <si>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</si>
  <si>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</si>
  <si>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</si>
  <si>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</si>
  <si>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</si>
  <si>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</si>
  <si>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</si>
  <si>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</si>
  <si>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</si>
  <si>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</si>
  <si>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</si>
  <si>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</si>
  <si>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</si>
  <si>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</si>
  <si>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</si>
  <si>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</si>
  <si>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</si>
  <si>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</si>
  <si>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</si>
  <si>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</si>
  <si>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</si>
  <si>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</si>
  <si>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</si>
  <si>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</si>
  <si>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</si>
  <si>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</si>
  <si>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</si>
  <si>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</si>
  <si>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</si>
  <si>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</si>
  <si>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</si>
  <si>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</si>
  <si>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</si>
  <si>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</si>
  <si>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</si>
  <si>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</si>
  <si>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NAZIV USTANOVE:</t>
  </si>
  <si>
    <t>VODITELJ/ICA RAČUNOVODSTVA:</t>
  </si>
  <si>
    <t>KONTAKT: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</si>
  <si>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</si>
  <si>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</si>
  <si>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</si>
  <si>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</si>
  <si>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</si>
  <si>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</si>
  <si>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</si>
  <si>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</si>
  <si>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</si>
  <si>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</si>
  <si>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</si>
  <si>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</si>
  <si>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</si>
  <si>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NAZIV USTANOVE:  OSNOVNA ŠKOLA BOROVJE</t>
  </si>
  <si>
    <t>VODITELJ/ICA RAČUNOVODSTVA:  NEDELJKA KRISTIĆ</t>
  </si>
  <si>
    <t>KONTAKT:  01/6331-524</t>
  </si>
  <si>
    <t>NAZIV USTANOVE___OŠ BOROVJE___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</si>
</sst>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3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0" fontId="24" fillId="5" borderId="33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tabSelected="1" view="pageBreakPreview" zoomScale="80" zoomScaleNormal="100" zoomScaleSheetLayoutView="80" workbookViewId="0">
      <selection activeCell="F17" sqref="F17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70"/>
      <c r="B2" s="270"/>
      <c r="C2" s="270"/>
      <c r="D2" s="270"/>
      <c r="E2" s="270"/>
      <c r="F2" s="270"/>
      <c r="G2" s="270"/>
      <c r="H2" s="270"/>
    </row>
    <row r="3" spans="1:10" ht="48" customHeight="1" x14ac:dyDescent="0.2">
      <c r="A3" s="265" t="s">
        <v>363</v>
      </c>
      <c r="B3" s="265"/>
      <c r="C3" s="265"/>
      <c r="D3" s="265"/>
      <c r="E3" s="265"/>
      <c r="F3" s="265"/>
      <c r="G3" s="265"/>
      <c r="H3" s="265"/>
    </row>
    <row r="4" spans="1:10" s="22" customFormat="1" ht="26.25" customHeight="1" x14ac:dyDescent="0.2">
      <c r="A4" s="265" t="s">
        <v>12</v>
      </c>
      <c r="B4" s="265"/>
      <c r="C4" s="265"/>
      <c r="D4" s="265"/>
      <c r="E4" s="265"/>
      <c r="F4" s="265"/>
      <c r="G4" s="271"/>
      <c r="H4" s="271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364</v>
      </c>
      <c r="G6" s="14" t="s">
        <v>365</v>
      </c>
      <c r="H6" s="13" t="s">
        <v>366</v>
      </c>
      <c r="I6" s="144"/>
    </row>
    <row r="7" spans="1:10" s="112" customFormat="1" ht="27.75" customHeight="1" x14ac:dyDescent="0.25">
      <c r="A7" s="272" t="s">
        <v>11</v>
      </c>
      <c r="B7" s="249"/>
      <c r="C7" s="249"/>
      <c r="D7" s="249"/>
      <c r="E7" s="273"/>
      <c r="F7" s="12">
        <f>+F8+F9</f>
        <v>8996000</v>
      </c>
      <c r="G7" s="12">
        <f>G8+G9</f>
        <v>9365000</v>
      </c>
      <c r="H7" s="12">
        <f>+H8+H9</f>
        <v>9683000</v>
      </c>
      <c r="I7" s="145">
        <f>'PRIHODI 2022'!C134</f>
        <v>8996000</v>
      </c>
    </row>
    <row r="8" spans="1:10" ht="22.5" customHeight="1" x14ac:dyDescent="0.25">
      <c r="A8" s="246" t="s">
        <v>10</v>
      </c>
      <c r="B8" s="247"/>
      <c r="C8" s="247"/>
      <c r="D8" s="247"/>
      <c r="E8" s="264"/>
      <c r="F8" s="101">
        <v>8996000</v>
      </c>
      <c r="G8" s="101">
        <v>9365000</v>
      </c>
      <c r="H8" s="101">
        <v>9683000</v>
      </c>
      <c r="J8" s="2"/>
    </row>
    <row r="9" spans="1:10" ht="22.15" customHeight="1" x14ac:dyDescent="0.25">
      <c r="A9" s="269" t="s">
        <v>9</v>
      </c>
      <c r="B9" s="264"/>
      <c r="C9" s="264"/>
      <c r="D9" s="264"/>
      <c r="E9" s="264"/>
      <c r="F9" s="101"/>
      <c r="G9" s="101"/>
      <c r="H9" s="101"/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8996000</v>
      </c>
      <c r="G10" s="12">
        <f>+G11+G12</f>
        <v>9365000</v>
      </c>
      <c r="H10" s="12">
        <f>+H11+H12</f>
        <v>9683000</v>
      </c>
      <c r="I10" s="146">
        <f>'RASHODI 2022'!D195</f>
        <v>8996000</v>
      </c>
      <c r="J10" s="2"/>
    </row>
    <row r="11" spans="1:10" ht="22.5" customHeight="1" x14ac:dyDescent="0.25">
      <c r="A11" s="253" t="s">
        <v>7</v>
      </c>
      <c r="B11" s="247"/>
      <c r="C11" s="247"/>
      <c r="D11" s="247"/>
      <c r="E11" s="262"/>
      <c r="F11" s="101">
        <v>8782000</v>
      </c>
      <c r="G11" s="101">
        <v>9144000</v>
      </c>
      <c r="H11" s="102">
        <v>9455000</v>
      </c>
      <c r="I11" s="147"/>
      <c r="J11" s="2"/>
    </row>
    <row r="12" spans="1:10" ht="22.5" customHeight="1" x14ac:dyDescent="0.25">
      <c r="A12" s="263" t="s">
        <v>6</v>
      </c>
      <c r="B12" s="264"/>
      <c r="C12" s="264"/>
      <c r="D12" s="264"/>
      <c r="E12" s="264"/>
      <c r="F12" s="103">
        <v>214000</v>
      </c>
      <c r="G12" s="103">
        <v>221000</v>
      </c>
      <c r="H12" s="102">
        <v>228000</v>
      </c>
      <c r="I12" s="147"/>
      <c r="J12" s="2"/>
    </row>
    <row r="13" spans="1:10" s="112" customFormat="1" ht="22.5" customHeight="1" x14ac:dyDescent="0.25">
      <c r="A13" s="248" t="s">
        <v>277</v>
      </c>
      <c r="B13" s="249"/>
      <c r="C13" s="249"/>
      <c r="D13" s="249"/>
      <c r="E13" s="249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142"/>
      <c r="J13" s="2"/>
    </row>
    <row r="14" spans="1:10" ht="25.5" customHeight="1" x14ac:dyDescent="0.2">
      <c r="A14" s="265"/>
      <c r="B14" s="251"/>
      <c r="C14" s="251"/>
      <c r="D14" s="251"/>
      <c r="E14" s="251"/>
      <c r="F14" s="252"/>
      <c r="G14" s="252"/>
      <c r="H14" s="252"/>
    </row>
    <row r="15" spans="1:10" ht="27.75" customHeight="1" x14ac:dyDescent="0.25">
      <c r="A15" s="18"/>
      <c r="B15" s="17"/>
      <c r="C15" s="17"/>
      <c r="D15" s="16"/>
      <c r="E15" s="15"/>
      <c r="F15" s="14" t="s">
        <v>364</v>
      </c>
      <c r="G15" s="14" t="s">
        <v>365</v>
      </c>
      <c r="H15" s="13" t="s">
        <v>366</v>
      </c>
      <c r="J15" s="2"/>
    </row>
    <row r="16" spans="1:10" ht="30.75" customHeight="1" x14ac:dyDescent="0.25">
      <c r="A16" s="256" t="s">
        <v>278</v>
      </c>
      <c r="B16" s="257"/>
      <c r="C16" s="257"/>
      <c r="D16" s="257"/>
      <c r="E16" s="258"/>
      <c r="F16" s="154"/>
      <c r="G16" s="154"/>
      <c r="H16" s="155"/>
      <c r="J16" s="2"/>
    </row>
    <row r="17" spans="1:11" ht="34.5" customHeight="1" x14ac:dyDescent="0.25">
      <c r="A17" s="259" t="s">
        <v>5</v>
      </c>
      <c r="B17" s="260"/>
      <c r="C17" s="260"/>
      <c r="D17" s="260"/>
      <c r="E17" s="261"/>
      <c r="F17" s="104"/>
      <c r="G17" s="104"/>
      <c r="H17" s="105"/>
      <c r="I17" s="146"/>
      <c r="J17" s="2"/>
    </row>
    <row r="18" spans="1:11" s="149" customFormat="1" ht="34.5" customHeight="1" x14ac:dyDescent="0.25">
      <c r="A18" s="266" t="s">
        <v>351</v>
      </c>
      <c r="B18" s="267"/>
      <c r="C18" s="267"/>
      <c r="D18" s="267"/>
      <c r="E18" s="268"/>
      <c r="F18" s="151">
        <v>200000</v>
      </c>
      <c r="G18" s="151">
        <v>250000</v>
      </c>
      <c r="H18" s="152">
        <v>300000</v>
      </c>
      <c r="I18" s="146" t="s">
        <v>352</v>
      </c>
      <c r="J18" s="2"/>
    </row>
    <row r="19" spans="1:11" s="6" customFormat="1" ht="25.5" customHeight="1" x14ac:dyDescent="0.25">
      <c r="A19" s="250"/>
      <c r="B19" s="251"/>
      <c r="C19" s="251"/>
      <c r="D19" s="251"/>
      <c r="E19" s="251"/>
      <c r="F19" s="252"/>
      <c r="G19" s="252"/>
      <c r="H19" s="252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364</v>
      </c>
      <c r="G20" s="14" t="s">
        <v>365</v>
      </c>
      <c r="H20" s="13" t="s">
        <v>366</v>
      </c>
      <c r="I20" s="148"/>
      <c r="J20" s="10"/>
      <c r="K20" s="10"/>
    </row>
    <row r="21" spans="1:11" s="6" customFormat="1" ht="22.5" customHeight="1" x14ac:dyDescent="0.25">
      <c r="A21" s="246" t="s">
        <v>4</v>
      </c>
      <c r="B21" s="247"/>
      <c r="C21" s="247"/>
      <c r="D21" s="247"/>
      <c r="E21" s="247"/>
      <c r="F21" s="103"/>
      <c r="G21" s="103"/>
      <c r="H21" s="103"/>
      <c r="I21" s="148"/>
      <c r="J21" s="10"/>
    </row>
    <row r="22" spans="1:11" s="6" customFormat="1" ht="33.75" customHeight="1" x14ac:dyDescent="0.25">
      <c r="A22" s="246" t="s">
        <v>3</v>
      </c>
      <c r="B22" s="247"/>
      <c r="C22" s="247"/>
      <c r="D22" s="247"/>
      <c r="E22" s="247"/>
      <c r="F22" s="103"/>
      <c r="G22" s="103"/>
      <c r="H22" s="103"/>
      <c r="I22" s="148"/>
    </row>
    <row r="23" spans="1:11" s="6" customFormat="1" ht="22.5" customHeight="1" x14ac:dyDescent="0.25">
      <c r="A23" s="248" t="s">
        <v>2</v>
      </c>
      <c r="B23" s="249"/>
      <c r="C23" s="249"/>
      <c r="D23" s="249"/>
      <c r="E23" s="249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50"/>
      <c r="B24" s="251"/>
      <c r="C24" s="251"/>
      <c r="D24" s="251"/>
      <c r="E24" s="251"/>
      <c r="F24" s="252"/>
      <c r="G24" s="252"/>
      <c r="H24" s="252"/>
      <c r="I24" s="148"/>
    </row>
    <row r="25" spans="1:11" s="6" customFormat="1" ht="22.5" customHeight="1" x14ac:dyDescent="0.25">
      <c r="A25" s="253" t="s">
        <v>1</v>
      </c>
      <c r="B25" s="247"/>
      <c r="C25" s="247"/>
      <c r="D25" s="247"/>
      <c r="E25" s="247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254" t="s">
        <v>0</v>
      </c>
      <c r="B27" s="255"/>
      <c r="C27" s="255"/>
      <c r="D27" s="255"/>
      <c r="E27" s="255"/>
      <c r="F27" s="255"/>
      <c r="G27" s="255"/>
      <c r="H27" s="255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9:E9"/>
    <mergeCell ref="A2:H2"/>
    <mergeCell ref="A3:H3"/>
    <mergeCell ref="A4:H4"/>
    <mergeCell ref="A7:E7"/>
    <mergeCell ref="A8:E8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22:E22"/>
    <mergeCell ref="A23:E23"/>
    <mergeCell ref="A24:H24"/>
    <mergeCell ref="A25:E25"/>
    <mergeCell ref="A27:H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136"/>
  <sheetViews>
    <sheetView zoomScale="98" zoomScaleNormal="98" zoomScaleSheetLayoutView="51" workbookViewId="0">
      <pane xSplit="2" ySplit="8" topLeftCell="C129" activePane="bottomRight" state="frozenSplit"/>
      <selection activeCell="F2" sqref="C2:F4"/>
      <selection pane="topRight" activeCell="G1" sqref="G1"/>
      <selection pane="bottomLeft" activeCell="A4" sqref="A4"/>
      <selection pane="bottomRight" activeCell="E71" sqref="E71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388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57" t="s">
        <v>182</v>
      </c>
      <c r="H7" s="57" t="s">
        <v>183</v>
      </c>
      <c r="I7" s="57" t="s">
        <v>184</v>
      </c>
      <c r="J7" s="57" t="s">
        <v>188</v>
      </c>
      <c r="K7" s="150" t="s">
        <v>343</v>
      </c>
      <c r="L7" s="237" t="s">
        <v>189</v>
      </c>
      <c r="M7" s="237" t="s">
        <v>368</v>
      </c>
      <c r="N7" s="57" t="s">
        <v>185</v>
      </c>
      <c r="O7" s="57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C10+C38+C54+C61+C73+C68</f>
        <v>8996000</v>
      </c>
      <c r="D9" s="120">
        <f t="shared" ref="D9" si="0">D10+D38+D54+D61+D73+D68</f>
        <v>686000</v>
      </c>
      <c r="E9" s="120">
        <f t="shared" ref="E9:P9" si="1">E10+E38+E54+E61+E73+E68</f>
        <v>855000</v>
      </c>
      <c r="F9" s="43">
        <f t="shared" si="1"/>
        <v>7455000</v>
      </c>
      <c r="G9" s="120">
        <f t="shared" si="1"/>
        <v>130000</v>
      </c>
      <c r="H9" s="120">
        <f t="shared" si="1"/>
        <v>432000</v>
      </c>
      <c r="I9" s="120">
        <f t="shared" si="1"/>
        <v>6793000</v>
      </c>
      <c r="J9" s="120">
        <f t="shared" si="1"/>
        <v>0</v>
      </c>
      <c r="K9" s="120">
        <f t="shared" ref="K9" si="2">K10+K38+K54+K61+K73+K68</f>
        <v>0</v>
      </c>
      <c r="L9" s="120">
        <f t="shared" si="1"/>
        <v>100000</v>
      </c>
      <c r="M9" s="120">
        <f t="shared" ref="M9" si="3">M10+M38+M54+M61+M73+M68</f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C11+C14+C19+C22+C25+C28+C31+C34</f>
        <v>6893000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6893000</v>
      </c>
      <c r="G10" s="122">
        <f t="shared" si="4"/>
        <v>0</v>
      </c>
      <c r="H10" s="122">
        <f t="shared" si="4"/>
        <v>0</v>
      </c>
      <c r="I10" s="122">
        <f t="shared" si="4"/>
        <v>6793000</v>
      </c>
      <c r="J10" s="122">
        <f t="shared" si="4"/>
        <v>0</v>
      </c>
      <c r="K10" s="122">
        <f t="shared" ref="K10" si="5">K11+K14+K19+K22+K25+K28+K31+K34</f>
        <v>0</v>
      </c>
      <c r="L10" s="122">
        <f t="shared" si="4"/>
        <v>100000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20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21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22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23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24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25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26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27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28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29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30</v>
      </c>
      <c r="C22" s="122">
        <f t="shared" ref="C22:P22" si="21">SUM(C23:C24)</f>
        <v>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31</v>
      </c>
      <c r="C23" s="80">
        <f t="shared" ref="C23:C24" si="25">SUM(D23:F23)</f>
        <v>0</v>
      </c>
      <c r="D23" s="81"/>
      <c r="E23" s="81"/>
      <c r="F23" s="80">
        <f t="shared" si="15"/>
        <v>0</v>
      </c>
      <c r="G23" s="81"/>
      <c r="H23" s="81"/>
      <c r="I23" s="81"/>
      <c r="J23" s="81"/>
      <c r="K23" s="153"/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32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33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34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35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36</v>
      </c>
      <c r="B28" s="68" t="s">
        <v>37</v>
      </c>
      <c r="C28" s="122">
        <f t="shared" ref="C28:P28" si="31">SUM(C29:C30)</f>
        <v>6793000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6793000</v>
      </c>
      <c r="G28" s="122">
        <f t="shared" si="31"/>
        <v>0</v>
      </c>
      <c r="H28" s="122">
        <f t="shared" si="31"/>
        <v>0</v>
      </c>
      <c r="I28" s="122">
        <f t="shared" si="31"/>
        <v>6793000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38</v>
      </c>
      <c r="B29" s="31" t="s">
        <v>39</v>
      </c>
      <c r="C29" s="80">
        <f t="shared" ref="C29:C30" si="35">SUM(D29:F29)</f>
        <v>6581000</v>
      </c>
      <c r="D29" s="81"/>
      <c r="E29" s="81"/>
      <c r="F29" s="80">
        <f t="shared" si="15"/>
        <v>6581000</v>
      </c>
      <c r="G29" s="81"/>
      <c r="H29" s="81"/>
      <c r="I29" s="153">
        <v>6581000</v>
      </c>
      <c r="J29" s="81"/>
      <c r="K29" s="81"/>
      <c r="L29" s="81"/>
      <c r="M29" s="81"/>
      <c r="N29" s="81"/>
      <c r="O29" s="81"/>
      <c r="P29" s="81"/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 t="shared" si="35"/>
        <v>212000</v>
      </c>
      <c r="D30" s="81"/>
      <c r="E30" s="81"/>
      <c r="F30" s="80">
        <f t="shared" si="15"/>
        <v>212000</v>
      </c>
      <c r="G30" s="81"/>
      <c r="H30" s="81"/>
      <c r="I30" s="153">
        <v>212000</v>
      </c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42</v>
      </c>
      <c r="B31" s="66" t="s">
        <v>43</v>
      </c>
      <c r="C31" s="122">
        <f t="shared" ref="C31:P31" si="36">SUM(C32:C33)</f>
        <v>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44</v>
      </c>
      <c r="B32" s="31" t="s">
        <v>45</v>
      </c>
      <c r="C32" s="80">
        <f t="shared" ref="C32:C37" si="40">SUM(D32:F32)</f>
        <v>0</v>
      </c>
      <c r="D32" s="81"/>
      <c r="E32" s="81"/>
      <c r="F32" s="80">
        <f t="shared" si="15"/>
        <v>0</v>
      </c>
      <c r="G32" s="81"/>
      <c r="H32" s="81"/>
      <c r="I32" s="81"/>
      <c r="J32" s="81"/>
      <c r="K32" s="81"/>
      <c r="L32" s="153"/>
      <c r="M32" s="153"/>
      <c r="N32" s="81"/>
      <c r="O32" s="81"/>
      <c r="P32" s="81"/>
    </row>
    <row r="33" spans="1:17" ht="24" customHeight="1" x14ac:dyDescent="0.2">
      <c r="A33" s="30" t="s">
        <v>46</v>
      </c>
      <c r="B33" s="31" t="s">
        <v>47</v>
      </c>
      <c r="C33" s="80">
        <f t="shared" si="40"/>
        <v>0</v>
      </c>
      <c r="D33" s="81"/>
      <c r="E33" s="81"/>
      <c r="F33" s="80">
        <f t="shared" si="15"/>
        <v>0</v>
      </c>
      <c r="G33" s="81"/>
      <c r="H33" s="81"/>
      <c r="I33" s="81"/>
      <c r="J33" s="81"/>
      <c r="K33" s="81"/>
      <c r="L33" s="153"/>
      <c r="M33" s="153"/>
      <c r="N33" s="81"/>
      <c r="O33" s="81"/>
      <c r="P33" s="81"/>
    </row>
    <row r="34" spans="1:17" ht="24" customHeight="1" x14ac:dyDescent="0.2">
      <c r="A34" s="140" t="s">
        <v>324</v>
      </c>
      <c r="B34" s="141" t="s">
        <v>328</v>
      </c>
      <c r="C34" s="44">
        <f>C35+C36+C37</f>
        <v>100000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100000</v>
      </c>
      <c r="G34" s="44">
        <f t="shared" si="41"/>
        <v>0</v>
      </c>
      <c r="H34" s="44">
        <f t="shared" si="41"/>
        <v>0</v>
      </c>
      <c r="I34" s="44">
        <f t="shared" si="41"/>
        <v>0</v>
      </c>
      <c r="J34" s="44">
        <f t="shared" si="41"/>
        <v>0</v>
      </c>
      <c r="K34" s="44">
        <f t="shared" ref="K34" si="42">K35+K36+K37</f>
        <v>0</v>
      </c>
      <c r="L34" s="44">
        <f t="shared" si="41"/>
        <v>100000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325</v>
      </c>
      <c r="C35" s="80">
        <f t="shared" si="40"/>
        <v>0</v>
      </c>
      <c r="D35" s="81"/>
      <c r="E35" s="81"/>
      <c r="F35" s="80">
        <f t="shared" si="15"/>
        <v>0</v>
      </c>
      <c r="G35" s="32"/>
      <c r="H35" s="32"/>
      <c r="I35" s="32"/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326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327</v>
      </c>
      <c r="C37" s="80">
        <f t="shared" si="40"/>
        <v>100000</v>
      </c>
      <c r="D37" s="81"/>
      <c r="E37" s="81"/>
      <c r="F37" s="80">
        <f t="shared" si="15"/>
        <v>100000</v>
      </c>
      <c r="G37" s="32"/>
      <c r="H37" s="32"/>
      <c r="I37" s="32"/>
      <c r="J37" s="32"/>
      <c r="K37" s="32"/>
      <c r="L37" s="153">
        <v>100000</v>
      </c>
      <c r="M37" s="239"/>
      <c r="N37" s="32"/>
      <c r="O37" s="32"/>
      <c r="P37" s="32"/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 t="shared" ref="C38:P38" si="44">C39+C47+C52</f>
        <v>1000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1000</v>
      </c>
      <c r="G38" s="122">
        <f t="shared" si="44"/>
        <v>1000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 t="shared" ref="C39:H39" si="48">SUM(C40:C46)</f>
        <v>1000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1000</v>
      </c>
      <c r="G39" s="122">
        <f t="shared" si="48"/>
        <v>1000</v>
      </c>
      <c r="H39" s="122">
        <f t="shared" si="48"/>
        <v>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50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51</v>
      </c>
      <c r="C41" s="80">
        <f t="shared" si="53"/>
        <v>1000</v>
      </c>
      <c r="D41" s="81"/>
      <c r="E41" s="81"/>
      <c r="F41" s="80">
        <f t="shared" si="54"/>
        <v>1000</v>
      </c>
      <c r="G41" s="32">
        <v>1000</v>
      </c>
      <c r="H41" s="32"/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52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53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54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55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56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57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58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59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60</v>
      </c>
      <c r="B50" s="31" t="s">
        <v>61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62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63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64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65</v>
      </c>
      <c r="C54" s="122">
        <f t="shared" ref="C54:P54" si="63">C55+C57</f>
        <v>432000</v>
      </c>
      <c r="D54" s="122">
        <f t="shared" ref="D54" si="64">D55+D57</f>
        <v>0</v>
      </c>
      <c r="E54" s="122">
        <f t="shared" si="63"/>
        <v>0</v>
      </c>
      <c r="F54" s="44">
        <f t="shared" si="63"/>
        <v>432000</v>
      </c>
      <c r="G54" s="122">
        <f t="shared" si="63"/>
        <v>0</v>
      </c>
      <c r="H54" s="122">
        <f t="shared" si="63"/>
        <v>432000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67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68</v>
      </c>
      <c r="C57" s="122">
        <f t="shared" ref="C57:P57" si="69">SUM(C58:C60)</f>
        <v>432000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432000</v>
      </c>
      <c r="G57" s="122">
        <f t="shared" si="69"/>
        <v>0</v>
      </c>
      <c r="H57" s="122">
        <f t="shared" si="69"/>
        <v>432000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69</v>
      </c>
      <c r="C58" s="80">
        <f t="shared" ref="C58:C60" si="73">SUM(D58:F58)</f>
        <v>432000</v>
      </c>
      <c r="D58" s="81"/>
      <c r="E58" s="81"/>
      <c r="F58" s="80">
        <f t="shared" ref="F58:F60" si="74">SUM(G58:P58)</f>
        <v>432000</v>
      </c>
      <c r="G58" s="81"/>
      <c r="H58" s="153">
        <v>432000</v>
      </c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70</v>
      </c>
      <c r="B59" s="31" t="s">
        <v>71</v>
      </c>
      <c r="C59" s="80">
        <f t="shared" si="73"/>
        <v>0</v>
      </c>
      <c r="D59" s="81"/>
      <c r="E59" s="81"/>
      <c r="F59" s="80">
        <f t="shared" si="74"/>
        <v>0</v>
      </c>
      <c r="G59" s="81"/>
      <c r="H59" s="153"/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72</v>
      </c>
      <c r="B60" s="31" t="s">
        <v>73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74</v>
      </c>
      <c r="C61" s="122">
        <f t="shared" ref="C61:P61" si="75">C62+C65</f>
        <v>129000</v>
      </c>
      <c r="D61" s="122">
        <f t="shared" ref="D61" si="76">D62+D65</f>
        <v>0</v>
      </c>
      <c r="E61" s="122">
        <f t="shared" si="75"/>
        <v>0</v>
      </c>
      <c r="F61" s="44">
        <f t="shared" si="75"/>
        <v>129000</v>
      </c>
      <c r="G61" s="122">
        <f t="shared" si="75"/>
        <v>129000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 t="shared" ref="C62:P62" si="79">SUM(C63:C64)</f>
        <v>129000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129000</v>
      </c>
      <c r="G62" s="122">
        <f t="shared" si="79"/>
        <v>129000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76</v>
      </c>
      <c r="C63" s="80">
        <f t="shared" ref="C63:C64" si="83">SUM(D63:F63)</f>
        <v>0</v>
      </c>
      <c r="D63" s="81"/>
      <c r="E63" s="81"/>
      <c r="F63" s="80">
        <f t="shared" ref="F63:F64" si="84">SUM(G63:P63)</f>
        <v>0</v>
      </c>
      <c r="G63" s="153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77</v>
      </c>
      <c r="C64" s="80">
        <f t="shared" si="83"/>
        <v>129000</v>
      </c>
      <c r="D64" s="81"/>
      <c r="E64" s="81"/>
      <c r="F64" s="80">
        <f t="shared" si="84"/>
        <v>129000</v>
      </c>
      <c r="G64" s="153">
        <v>129000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78</v>
      </c>
      <c r="C65" s="122">
        <f t="shared" ref="C65:P65" si="85">SUM(C66:C67)</f>
        <v>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79</v>
      </c>
      <c r="C66" s="80">
        <f t="shared" ref="C66:C67" si="89">SUM(D66:F66)</f>
        <v>0</v>
      </c>
      <c r="D66" s="81"/>
      <c r="E66" s="81"/>
      <c r="F66" s="80">
        <f t="shared" ref="F66:F67" si="90">SUM(G66:P66)</f>
        <v>0</v>
      </c>
      <c r="G66" s="81"/>
      <c r="H66" s="81"/>
      <c r="I66" s="81"/>
      <c r="J66" s="81"/>
      <c r="K66" s="81"/>
      <c r="L66" s="81"/>
      <c r="M66" s="81"/>
      <c r="N66" s="153"/>
      <c r="O66" s="81"/>
      <c r="P66" s="81"/>
    </row>
    <row r="67" spans="1:16" ht="24" customHeight="1" x14ac:dyDescent="0.2">
      <c r="A67" s="30">
        <v>6632</v>
      </c>
      <c r="B67" s="34" t="s">
        <v>80</v>
      </c>
      <c r="C67" s="80">
        <f t="shared" si="89"/>
        <v>0</v>
      </c>
      <c r="D67" s="81"/>
      <c r="E67" s="81"/>
      <c r="F67" s="80">
        <f t="shared" si="90"/>
        <v>0</v>
      </c>
      <c r="G67" s="81"/>
      <c r="H67" s="81"/>
      <c r="I67" s="81"/>
      <c r="J67" s="81"/>
      <c r="K67" s="81"/>
      <c r="L67" s="81"/>
      <c r="M67" s="81"/>
      <c r="N67" s="153"/>
      <c r="O67" s="81"/>
      <c r="P67" s="81"/>
    </row>
    <row r="68" spans="1:16" s="121" customFormat="1" ht="25.9" customHeight="1" x14ac:dyDescent="0.2">
      <c r="A68" s="65" t="s">
        <v>81</v>
      </c>
      <c r="B68" s="68" t="s">
        <v>82</v>
      </c>
      <c r="C68" s="122">
        <f t="shared" ref="C68:P68" si="91">SUM(C69)</f>
        <v>1541000</v>
      </c>
      <c r="D68" s="122">
        <f>SUM(D69)</f>
        <v>686000</v>
      </c>
      <c r="E68" s="122">
        <f>SUM(E69)</f>
        <v>855000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 t="shared" ref="C69" si="92">SUM(C70:C72)</f>
        <v>1541000</v>
      </c>
      <c r="D69" s="122">
        <f>SUM(D70:D72)</f>
        <v>686000</v>
      </c>
      <c r="E69" s="122">
        <f>SUM(E70:E72)</f>
        <v>855000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141</v>
      </c>
      <c r="B70" s="34" t="s">
        <v>142</v>
      </c>
      <c r="C70" s="80">
        <f t="shared" ref="C70:C72" si="96">SUM(D70:F70)</f>
        <v>1539000</v>
      </c>
      <c r="D70" s="153">
        <v>686000</v>
      </c>
      <c r="E70" s="153">
        <v>853000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143</v>
      </c>
      <c r="B71" s="34" t="s">
        <v>144</v>
      </c>
      <c r="C71" s="80">
        <f t="shared" si="96"/>
        <v>2000</v>
      </c>
      <c r="D71" s="153"/>
      <c r="E71" s="153">
        <v>2000</v>
      </c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145</v>
      </c>
      <c r="B72" s="34" t="s">
        <v>146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83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85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233</v>
      </c>
      <c r="C76" s="108">
        <f t="shared" si="99"/>
        <v>0</v>
      </c>
      <c r="D76" s="123"/>
      <c r="E76" s="123"/>
      <c r="F76" s="108">
        <f t="shared" si="100"/>
        <v>0</v>
      </c>
      <c r="G76" s="123"/>
      <c r="H76" s="123"/>
      <c r="I76" s="124"/>
      <c r="J76" s="124"/>
      <c r="K76" s="124"/>
      <c r="L76" s="124"/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234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86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89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90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91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92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93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94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95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96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97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98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99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100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101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102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103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104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105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106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107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108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109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110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111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112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235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236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287" t="s">
        <v>273</v>
      </c>
      <c r="B108" s="288"/>
      <c r="C108" s="122">
        <f t="shared" ref="C108:P108" si="139">C9+C78</f>
        <v>8996000</v>
      </c>
      <c r="D108" s="122">
        <f t="shared" ref="D108" si="140">D9+D78</f>
        <v>686000</v>
      </c>
      <c r="E108" s="122">
        <f t="shared" si="139"/>
        <v>855000</v>
      </c>
      <c r="F108" s="122">
        <f t="shared" si="139"/>
        <v>7455000</v>
      </c>
      <c r="G108" s="122">
        <f t="shared" si="139"/>
        <v>130000</v>
      </c>
      <c r="H108" s="122">
        <f t="shared" si="139"/>
        <v>432000</v>
      </c>
      <c r="I108" s="122">
        <f t="shared" si="139"/>
        <v>6793000</v>
      </c>
      <c r="J108" s="122">
        <f t="shared" si="139"/>
        <v>0</v>
      </c>
      <c r="K108" s="122">
        <f t="shared" ref="K108" si="141">K9+K78</f>
        <v>0</v>
      </c>
      <c r="L108" s="122">
        <f t="shared" si="139"/>
        <v>100000</v>
      </c>
      <c r="M108" s="122">
        <f t="shared" ref="M108" si="142">M9+M78</f>
        <v>0</v>
      </c>
      <c r="N108" s="122">
        <f t="shared" si="139"/>
        <v>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 t="shared" si="137"/>
        <v>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0</v>
      </c>
      <c r="G109" s="86">
        <f t="shared" ref="G109:P109" si="144">G76+G77+G106+G107</f>
        <v>0</v>
      </c>
      <c r="H109" s="86">
        <f t="shared" si="144"/>
        <v>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287" t="s">
        <v>276</v>
      </c>
      <c r="B110" s="288"/>
      <c r="C110" s="122">
        <f>SUM(C108:C109)</f>
        <v>8996000</v>
      </c>
      <c r="D110" s="122">
        <f t="shared" ref="D110" si="147">SUM(D108:D109)</f>
        <v>686000</v>
      </c>
      <c r="E110" s="122">
        <f t="shared" ref="E110:P110" si="148">SUM(E108:E109)</f>
        <v>855000</v>
      </c>
      <c r="F110" s="122">
        <f t="shared" si="148"/>
        <v>7455000</v>
      </c>
      <c r="G110" s="122">
        <f t="shared" si="148"/>
        <v>130000</v>
      </c>
      <c r="H110" s="122">
        <f t="shared" si="148"/>
        <v>432000</v>
      </c>
      <c r="I110" s="122">
        <f t="shared" si="148"/>
        <v>6793000</v>
      </c>
      <c r="J110" s="122">
        <f t="shared" si="148"/>
        <v>0</v>
      </c>
      <c r="K110" s="122">
        <f t="shared" ref="K110" si="149">SUM(K108:K109)</f>
        <v>0</v>
      </c>
      <c r="L110" s="122">
        <f t="shared" si="148"/>
        <v>100000</v>
      </c>
      <c r="M110" s="122">
        <f t="shared" ref="M110" si="150">SUM(M108:M109)</f>
        <v>0</v>
      </c>
      <c r="N110" s="122">
        <f t="shared" si="148"/>
        <v>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120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121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122</v>
      </c>
      <c r="B117" s="66" t="s">
        <v>271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272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123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125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126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131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132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133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134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237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238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289" t="s">
        <v>239</v>
      </c>
      <c r="B133" s="289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290" t="s">
        <v>240</v>
      </c>
      <c r="B134" s="290"/>
      <c r="C134" s="128">
        <f t="shared" ref="C134:P134" si="184">C111+C78+C9</f>
        <v>8996000</v>
      </c>
      <c r="D134" s="128">
        <f t="shared" ref="D134" si="185">D111+D78+D9</f>
        <v>686000</v>
      </c>
      <c r="E134" s="128">
        <f t="shared" si="184"/>
        <v>855000</v>
      </c>
      <c r="F134" s="114">
        <f t="shared" si="184"/>
        <v>7455000</v>
      </c>
      <c r="G134" s="128">
        <f t="shared" si="184"/>
        <v>130000</v>
      </c>
      <c r="H134" s="128">
        <f t="shared" si="184"/>
        <v>432000</v>
      </c>
      <c r="I134" s="128">
        <f t="shared" si="184"/>
        <v>6793000</v>
      </c>
      <c r="J134" s="128">
        <f t="shared" si="184"/>
        <v>0</v>
      </c>
      <c r="K134" s="128">
        <f t="shared" ref="K134" si="186">K111+K78+K9</f>
        <v>0</v>
      </c>
      <c r="L134" s="128">
        <f t="shared" si="184"/>
        <v>100000</v>
      </c>
      <c r="M134" s="128">
        <f t="shared" ref="M134" si="187">M111+M78+M9</f>
        <v>0</v>
      </c>
      <c r="N134" s="128">
        <f t="shared" si="184"/>
        <v>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C76+C77+C106+C107+C131+C132</f>
        <v>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0</v>
      </c>
      <c r="G135" s="78">
        <f t="shared" ref="G135:P135" si="188">G76+G77+G106+G107+G131+G132</f>
        <v>0</v>
      </c>
      <c r="H135" s="78">
        <f t="shared" si="188"/>
        <v>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algorithmName="SHA-512" hashValue="6L3U4mF4szxT2R3a30Migl121P8yzOsKqlOECtDv5kl6L8O2WIBvdK10wiz48PgNq1KPNAlcCAlXwo3x+1YjMg==" saltValue="ZgdyTwR0VZ1XJdjDrw6SR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199"/>
  <sheetViews>
    <sheetView view="pageBreakPreview" zoomScaleNormal="100" zoomScaleSheetLayoutView="100" workbookViewId="0">
      <pane xSplit="3" ySplit="9" topLeftCell="D195" activePane="bottomRight" state="frozenSplit"/>
      <selection pane="topRight" activeCell="H1" sqref="H1"/>
      <selection pane="bottomLeft" activeCell="A10" sqref="A10"/>
      <selection pane="bottomRight" activeCell="F169" sqref="F16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385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386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387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310</v>
      </c>
      <c r="B6" s="29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57" t="s">
        <v>182</v>
      </c>
      <c r="I8" s="57" t="s">
        <v>183</v>
      </c>
      <c r="J8" s="57" t="s">
        <v>184</v>
      </c>
      <c r="K8" s="57" t="s">
        <v>188</v>
      </c>
      <c r="L8" s="150" t="s">
        <v>343</v>
      </c>
      <c r="M8" s="58" t="s">
        <v>189</v>
      </c>
      <c r="N8" s="238" t="s">
        <v>368</v>
      </c>
      <c r="O8" s="57" t="s">
        <v>185</v>
      </c>
      <c r="P8" s="57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341</v>
      </c>
      <c r="B10" s="292"/>
      <c r="C10" s="292"/>
      <c r="D10" s="236">
        <f t="shared" ref="D10:Q10" si="0">D11+D88+D128+D137+D142+D145+D152+D155+D166+D177+D189+D192</f>
        <v>8996000</v>
      </c>
      <c r="E10" s="236">
        <f t="shared" si="0"/>
        <v>686000</v>
      </c>
      <c r="F10" s="236">
        <f t="shared" si="0"/>
        <v>855000</v>
      </c>
      <c r="G10" s="236">
        <f t="shared" si="0"/>
        <v>7455000</v>
      </c>
      <c r="H10" s="236">
        <f t="shared" si="0"/>
        <v>130000</v>
      </c>
      <c r="I10" s="236">
        <f t="shared" si="0"/>
        <v>432000</v>
      </c>
      <c r="J10" s="236">
        <f t="shared" si="0"/>
        <v>6793000</v>
      </c>
      <c r="K10" s="236">
        <f t="shared" si="0"/>
        <v>0</v>
      </c>
      <c r="L10" s="236">
        <f t="shared" si="0"/>
        <v>0</v>
      </c>
      <c r="M10" s="236">
        <f t="shared" si="0"/>
        <v>100000</v>
      </c>
      <c r="N10" s="236">
        <f t="shared" si="0"/>
        <v>0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4"/>
      <c r="C11" s="294"/>
      <c r="D11" s="183">
        <f t="shared" ref="D11:Q11" si="1">D12+D22+D55+D64+D69+D74</f>
        <v>7411000</v>
      </c>
      <c r="E11" s="183">
        <f t="shared" si="1"/>
        <v>686000</v>
      </c>
      <c r="F11" s="183">
        <f t="shared" si="1"/>
        <v>14000</v>
      </c>
      <c r="G11" s="183">
        <f t="shared" si="1"/>
        <v>6711000</v>
      </c>
      <c r="H11" s="183">
        <f t="shared" si="1"/>
        <v>130000</v>
      </c>
      <c r="I11" s="183">
        <f t="shared" si="1"/>
        <v>0</v>
      </c>
      <c r="J11" s="183">
        <f t="shared" si="1"/>
        <v>6581000</v>
      </c>
      <c r="K11" s="183">
        <f t="shared" si="1"/>
        <v>0</v>
      </c>
      <c r="L11" s="183">
        <f t="shared" si="1"/>
        <v>0</v>
      </c>
      <c r="M11" s="183">
        <f t="shared" si="1"/>
        <v>0</v>
      </c>
      <c r="N11" s="183">
        <f t="shared" ref="N11" si="2">N12+N22+N55+N64+N69+N74</f>
        <v>0</v>
      </c>
      <c r="O11" s="183">
        <f t="shared" si="1"/>
        <v>0</v>
      </c>
      <c r="P11" s="183">
        <f t="shared" si="1"/>
        <v>0</v>
      </c>
      <c r="Q11" s="183">
        <f t="shared" si="1"/>
        <v>0</v>
      </c>
      <c r="R11" s="304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D13+D20+D18</f>
        <v>6430000</v>
      </c>
      <c r="E12" s="159">
        <f>E13+E20+E18</f>
        <v>0</v>
      </c>
      <c r="F12" s="159">
        <f>F13+F20+F18</f>
        <v>0</v>
      </c>
      <c r="G12" s="160">
        <f>G13+G18+G20</f>
        <v>6430000</v>
      </c>
      <c r="H12" s="159">
        <f>H13+H20+H18</f>
        <v>0</v>
      </c>
      <c r="I12" s="159">
        <f t="shared" ref="I12:Q12" si="3">I13+I20+I18</f>
        <v>0</v>
      </c>
      <c r="J12" s="159">
        <f t="shared" si="3"/>
        <v>6430000</v>
      </c>
      <c r="K12" s="159">
        <f t="shared" si="3"/>
        <v>0</v>
      </c>
      <c r="L12" s="159">
        <f t="shared" ref="L12" si="4">L13+L20+L18</f>
        <v>0</v>
      </c>
      <c r="M12" s="159">
        <f t="shared" si="3"/>
        <v>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304"/>
    </row>
    <row r="13" spans="1:18" s="156" customFormat="1" ht="37.5" customHeight="1" x14ac:dyDescent="0.2">
      <c r="B13" s="157">
        <v>311</v>
      </c>
      <c r="C13" s="158" t="s">
        <v>242</v>
      </c>
      <c r="D13" s="159">
        <f>SUM(D14:D17)</f>
        <v>5300000</v>
      </c>
      <c r="E13" s="159">
        <f>SUM(E14:E17)</f>
        <v>0</v>
      </c>
      <c r="F13" s="159">
        <f>SUM(F14:F17)</f>
        <v>0</v>
      </c>
      <c r="G13" s="160">
        <f>SUM(G14:G17)</f>
        <v>5300000</v>
      </c>
      <c r="H13" s="159">
        <f>SUM(H14:H17)</f>
        <v>0</v>
      </c>
      <c r="I13" s="159">
        <f t="shared" ref="I13:Q13" si="6">SUM(I14:I17)</f>
        <v>0</v>
      </c>
      <c r="J13" s="159">
        <f t="shared" si="6"/>
        <v>5300000</v>
      </c>
      <c r="K13" s="159">
        <f t="shared" si="6"/>
        <v>0</v>
      </c>
      <c r="L13" s="159">
        <f t="shared" ref="L13" si="7">SUM(L14:L17)</f>
        <v>0</v>
      </c>
      <c r="M13" s="159">
        <f t="shared" si="6"/>
        <v>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304"/>
    </row>
    <row r="14" spans="1:18" s="161" customFormat="1" ht="37.5" customHeight="1" x14ac:dyDescent="0.2">
      <c r="B14" s="162">
        <v>3111</v>
      </c>
      <c r="C14" s="163" t="s">
        <v>147</v>
      </c>
      <c r="D14" s="164">
        <f>SUM(E14:G14)</f>
        <v>5300000</v>
      </c>
      <c r="E14" s="165"/>
      <c r="F14" s="165"/>
      <c r="G14" s="164">
        <f>SUM(H14:Q14)</f>
        <v>5300000</v>
      </c>
      <c r="H14" s="166"/>
      <c r="I14" s="166"/>
      <c r="J14" s="166">
        <v>5300000</v>
      </c>
      <c r="K14" s="166"/>
      <c r="L14" s="166"/>
      <c r="M14" s="166"/>
      <c r="N14" s="166"/>
      <c r="O14" s="166"/>
      <c r="P14" s="166"/>
      <c r="Q14" s="166"/>
      <c r="R14" s="304"/>
    </row>
    <row r="15" spans="1:18" s="161" customFormat="1" ht="37.5" customHeight="1" x14ac:dyDescent="0.2">
      <c r="B15" s="162">
        <v>3112</v>
      </c>
      <c r="C15" s="163" t="s">
        <v>195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 t="shared" si="9"/>
        <v>0</v>
      </c>
      <c r="E16" s="165"/>
      <c r="F16" s="165"/>
      <c r="G16" s="164">
        <f>SUM(H16:Q16)</f>
        <v>0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 t="shared" si="9"/>
        <v>0</v>
      </c>
      <c r="E17" s="165"/>
      <c r="F17" s="165"/>
      <c r="G17" s="164">
        <f>SUM(H17:Q17)</f>
        <v>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D19</f>
        <v>250000</v>
      </c>
      <c r="E18" s="159">
        <f>SUM(E19)</f>
        <v>0</v>
      </c>
      <c r="F18" s="159">
        <f>SUM(F19)</f>
        <v>0</v>
      </c>
      <c r="G18" s="160">
        <f>SUM(G19)</f>
        <v>250000</v>
      </c>
      <c r="H18" s="159">
        <f>SUM(H19)</f>
        <v>0</v>
      </c>
      <c r="I18" s="159">
        <f t="shared" ref="I18:Q18" si="10">SUM(I19)</f>
        <v>0</v>
      </c>
      <c r="J18" s="159">
        <f t="shared" si="10"/>
        <v>250000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 t="shared" si="9"/>
        <v>250000</v>
      </c>
      <c r="E19" s="165"/>
      <c r="F19" s="165"/>
      <c r="G19" s="164">
        <f>SUM(H19:Q19)</f>
        <v>250000</v>
      </c>
      <c r="H19" s="166"/>
      <c r="I19" s="166"/>
      <c r="J19" s="166">
        <v>250000</v>
      </c>
      <c r="K19" s="166"/>
      <c r="L19" s="166"/>
      <c r="M19" s="166"/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 t="shared" ref="D20:Q20" si="11">SUM(D21:D21)</f>
        <v>880000</v>
      </c>
      <c r="E20" s="159">
        <f t="shared" si="11"/>
        <v>0</v>
      </c>
      <c r="F20" s="159">
        <f t="shared" si="11"/>
        <v>0</v>
      </c>
      <c r="G20" s="160">
        <f t="shared" si="11"/>
        <v>880000</v>
      </c>
      <c r="H20" s="159">
        <f t="shared" si="11"/>
        <v>0</v>
      </c>
      <c r="I20" s="159">
        <f t="shared" si="11"/>
        <v>0</v>
      </c>
      <c r="J20" s="159">
        <f t="shared" si="11"/>
        <v>880000</v>
      </c>
      <c r="K20" s="159">
        <f t="shared" si="11"/>
        <v>0</v>
      </c>
      <c r="L20" s="159">
        <f t="shared" si="11"/>
        <v>0</v>
      </c>
      <c r="M20" s="159">
        <f t="shared" si="11"/>
        <v>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 t="shared" si="9"/>
        <v>880000</v>
      </c>
      <c r="E21" s="165"/>
      <c r="F21" s="165"/>
      <c r="G21" s="164">
        <f>SUM(H21:Q21)</f>
        <v>880000</v>
      </c>
      <c r="H21" s="166"/>
      <c r="I21" s="166"/>
      <c r="J21" s="166">
        <v>880000</v>
      </c>
      <c r="K21" s="166"/>
      <c r="L21" s="166"/>
      <c r="M21" s="166"/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 t="shared" ref="D22:Q22" si="12">D23+D28+D35+D45+D47</f>
        <v>970000</v>
      </c>
      <c r="E22" s="159">
        <f t="shared" ref="E22" si="13">E23+E28+E35+E45+E47</f>
        <v>681000</v>
      </c>
      <c r="F22" s="159">
        <f t="shared" si="12"/>
        <v>14000</v>
      </c>
      <c r="G22" s="160">
        <f t="shared" si="12"/>
        <v>275000</v>
      </c>
      <c r="H22" s="159">
        <f t="shared" si="12"/>
        <v>124000</v>
      </c>
      <c r="I22" s="159">
        <f t="shared" si="12"/>
        <v>0</v>
      </c>
      <c r="J22" s="159">
        <f t="shared" si="12"/>
        <v>151000</v>
      </c>
      <c r="K22" s="159">
        <f t="shared" si="12"/>
        <v>0</v>
      </c>
      <c r="L22" s="159">
        <f t="shared" ref="L22" si="14">L23+L28+L35+L45+L47</f>
        <v>0</v>
      </c>
      <c r="M22" s="159">
        <f t="shared" si="12"/>
        <v>0</v>
      </c>
      <c r="N22" s="159">
        <f t="shared" ref="N22" si="15">N23+N28+N35+N45+N47</f>
        <v>0</v>
      </c>
      <c r="O22" s="159">
        <f t="shared" si="12"/>
        <v>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SUM(D24:D27)</f>
        <v>160000</v>
      </c>
      <c r="E23" s="159">
        <f>SUM(E24:E27)</f>
        <v>9000</v>
      </c>
      <c r="F23" s="159">
        <f>SUM(F24:F27)</f>
        <v>0</v>
      </c>
      <c r="G23" s="160">
        <f>SUM(G24:G27)</f>
        <v>151000</v>
      </c>
      <c r="H23" s="159">
        <f>SUM(H24:H27)</f>
        <v>0</v>
      </c>
      <c r="I23" s="159">
        <f t="shared" ref="I23:Q23" si="16">SUM(I24:I27)</f>
        <v>0</v>
      </c>
      <c r="J23" s="159">
        <f t="shared" si="16"/>
        <v>151000</v>
      </c>
      <c r="K23" s="159">
        <f t="shared" si="16"/>
        <v>0</v>
      </c>
      <c r="L23" s="159">
        <f t="shared" ref="L23" si="17">SUM(L24:L27)</f>
        <v>0</v>
      </c>
      <c r="M23" s="159">
        <f t="shared" si="16"/>
        <v>0</v>
      </c>
      <c r="N23" s="159">
        <f t="shared" ref="N23" si="18">SUM(N24:N27)</f>
        <v>0</v>
      </c>
      <c r="O23" s="159">
        <f t="shared" si="16"/>
        <v>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 t="shared" ref="D24:D27" si="19">SUM(E24:G24)</f>
        <v>4000</v>
      </c>
      <c r="E24" s="166">
        <v>4000</v>
      </c>
      <c r="F24" s="165"/>
      <c r="G24" s="164">
        <f>SUM(H24:Q24)</f>
        <v>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 t="shared" si="19"/>
        <v>151000</v>
      </c>
      <c r="E25" s="166"/>
      <c r="F25" s="165"/>
      <c r="G25" s="164">
        <f>SUM(H25:Q25)</f>
        <v>151000</v>
      </c>
      <c r="H25" s="166"/>
      <c r="I25" s="166"/>
      <c r="J25" s="166">
        <v>151000</v>
      </c>
      <c r="K25" s="166"/>
      <c r="L25" s="166"/>
      <c r="M25" s="166"/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 t="shared" si="19"/>
        <v>5000</v>
      </c>
      <c r="E26" s="166">
        <v>5000</v>
      </c>
      <c r="F26" s="165"/>
      <c r="G26" s="164">
        <f>SUM(H26:Q26)</f>
        <v>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 t="shared" si="19"/>
        <v>0</v>
      </c>
      <c r="E27" s="166"/>
      <c r="F27" s="165"/>
      <c r="G27" s="164">
        <f>SUM(H27:Q27)</f>
        <v>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 t="shared" ref="D28:Q28" si="20">SUM(D29:D34)</f>
        <v>500000</v>
      </c>
      <c r="E28" s="159">
        <f t="shared" ref="E28" si="21">SUM(E29:E34)</f>
        <v>440000</v>
      </c>
      <c r="F28" s="159">
        <f t="shared" si="20"/>
        <v>0</v>
      </c>
      <c r="G28" s="160">
        <f t="shared" si="20"/>
        <v>60000</v>
      </c>
      <c r="H28" s="159">
        <f t="shared" si="20"/>
        <v>60000</v>
      </c>
      <c r="I28" s="159">
        <f t="shared" si="20"/>
        <v>0</v>
      </c>
      <c r="J28" s="159">
        <f t="shared" si="20"/>
        <v>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0</v>
      </c>
      <c r="N28" s="159">
        <f t="shared" ref="N28" si="23">SUM(N29:N34)</f>
        <v>0</v>
      </c>
      <c r="O28" s="159">
        <f t="shared" si="20"/>
        <v>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 t="shared" ref="D29:D34" si="24">SUM(E29:G29)</f>
        <v>52000</v>
      </c>
      <c r="E29" s="166">
        <v>37000</v>
      </c>
      <c r="F29" s="165"/>
      <c r="G29" s="164">
        <f t="shared" ref="G29:G34" si="25">SUM(H29:Q29)</f>
        <v>15000</v>
      </c>
      <c r="H29" s="166">
        <v>15000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 t="shared" si="24"/>
        <v>4000</v>
      </c>
      <c r="E30" s="165"/>
      <c r="F30" s="165"/>
      <c r="G30" s="164">
        <f t="shared" si="25"/>
        <v>4000</v>
      </c>
      <c r="H30" s="166">
        <v>4000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 t="shared" si="24"/>
        <v>400000</v>
      </c>
      <c r="E31" s="166">
        <v>378000</v>
      </c>
      <c r="F31" s="165"/>
      <c r="G31" s="164">
        <f t="shared" si="25"/>
        <v>22000</v>
      </c>
      <c r="H31" s="166">
        <v>22000</v>
      </c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 t="shared" si="24"/>
        <v>20000</v>
      </c>
      <c r="E32" s="166">
        <v>16000</v>
      </c>
      <c r="F32" s="165"/>
      <c r="G32" s="164">
        <f t="shared" si="25"/>
        <v>4000</v>
      </c>
      <c r="H32" s="166">
        <v>4000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 t="shared" si="24"/>
        <v>20000</v>
      </c>
      <c r="E33" s="166">
        <v>7000</v>
      </c>
      <c r="F33" s="165"/>
      <c r="G33" s="164">
        <f t="shared" si="25"/>
        <v>13000</v>
      </c>
      <c r="H33" s="166">
        <v>13000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 t="shared" si="24"/>
        <v>4000</v>
      </c>
      <c r="E34" s="166">
        <v>2000</v>
      </c>
      <c r="F34" s="165"/>
      <c r="G34" s="164">
        <f t="shared" si="25"/>
        <v>2000</v>
      </c>
      <c r="H34" s="166">
        <v>2000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SUM(D36:D44)</f>
        <v>259000</v>
      </c>
      <c r="E35" s="159">
        <f>SUM(E36:E44)</f>
        <v>214000</v>
      </c>
      <c r="F35" s="159">
        <f>SUM(F36:F44)</f>
        <v>0</v>
      </c>
      <c r="G35" s="160">
        <f>SUM(G36:G44)</f>
        <v>45000</v>
      </c>
      <c r="H35" s="159">
        <f>SUM(H36:H44)</f>
        <v>45000</v>
      </c>
      <c r="I35" s="159">
        <f t="shared" ref="I35:Q35" si="26">SUM(I36:I44)</f>
        <v>0</v>
      </c>
      <c r="J35" s="159">
        <f t="shared" si="26"/>
        <v>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 t="shared" ref="D36:D44" si="29">SUM(E36:G36)</f>
        <v>20000</v>
      </c>
      <c r="E36" s="166">
        <v>14000</v>
      </c>
      <c r="F36" s="165"/>
      <c r="G36" s="164">
        <f t="shared" ref="G36:G44" si="30">SUM(H36:Q36)</f>
        <v>6000</v>
      </c>
      <c r="H36" s="166">
        <v>6000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 t="shared" si="29"/>
        <v>103000</v>
      </c>
      <c r="E37" s="169">
        <v>103000</v>
      </c>
      <c r="F37" s="165"/>
      <c r="G37" s="164">
        <f t="shared" si="30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 t="shared" si="29"/>
        <v>2000</v>
      </c>
      <c r="E38" s="166">
        <v>2000</v>
      </c>
      <c r="F38" s="165"/>
      <c r="G38" s="164">
        <f t="shared" si="30"/>
        <v>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 t="shared" si="29"/>
        <v>60000</v>
      </c>
      <c r="E39" s="166">
        <v>60000</v>
      </c>
      <c r="F39" s="165"/>
      <c r="G39" s="164">
        <f t="shared" si="30"/>
        <v>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 t="shared" si="29"/>
        <v>7000</v>
      </c>
      <c r="E40" s="166">
        <v>0</v>
      </c>
      <c r="F40" s="165"/>
      <c r="G40" s="164">
        <f t="shared" si="30"/>
        <v>7000</v>
      </c>
      <c r="H40" s="166">
        <v>7000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 t="shared" si="29"/>
        <v>16000</v>
      </c>
      <c r="E41" s="166">
        <v>16000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 t="shared" si="29"/>
        <v>3000</v>
      </c>
      <c r="E42" s="166">
        <v>3000</v>
      </c>
      <c r="F42" s="165"/>
      <c r="G42" s="164">
        <f t="shared" si="30"/>
        <v>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 t="shared" si="29"/>
        <v>38000</v>
      </c>
      <c r="E43" s="166">
        <v>8000</v>
      </c>
      <c r="F43" s="165"/>
      <c r="G43" s="164">
        <f t="shared" si="30"/>
        <v>30000</v>
      </c>
      <c r="H43" s="166">
        <v>30000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 t="shared" si="29"/>
        <v>10000</v>
      </c>
      <c r="E44" s="166">
        <v>8000</v>
      </c>
      <c r="F44" s="165"/>
      <c r="G44" s="164">
        <f t="shared" si="30"/>
        <v>2000</v>
      </c>
      <c r="H44" s="166">
        <v>2000</v>
      </c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SUM(D48:D54)</f>
        <v>51000</v>
      </c>
      <c r="E47" s="159">
        <f>SUM(E48:E54)</f>
        <v>18000</v>
      </c>
      <c r="F47" s="159">
        <f>SUM(F48:F54)</f>
        <v>14000</v>
      </c>
      <c r="G47" s="160">
        <f>SUM(G48:G54)</f>
        <v>19000</v>
      </c>
      <c r="H47" s="159">
        <f>SUM(H48:H54)</f>
        <v>19000</v>
      </c>
      <c r="I47" s="159">
        <f t="shared" ref="I47:Q47" si="34">SUM(I48:I54)</f>
        <v>0</v>
      </c>
      <c r="J47" s="159">
        <f t="shared" si="34"/>
        <v>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306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 t="shared" ref="D48:D54" si="37">SUM(E48:G48)</f>
        <v>14000</v>
      </c>
      <c r="E48" s="165"/>
      <c r="F48" s="172">
        <v>14000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306"/>
    </row>
    <row r="49" spans="2:18" s="161" customFormat="1" ht="37.5" customHeight="1" x14ac:dyDescent="0.2">
      <c r="B49" s="162">
        <v>3292</v>
      </c>
      <c r="C49" s="163" t="s">
        <v>168</v>
      </c>
      <c r="D49" s="164">
        <f t="shared" si="37"/>
        <v>8000</v>
      </c>
      <c r="E49" s="166">
        <v>8000</v>
      </c>
      <c r="F49" s="165"/>
      <c r="G49" s="164">
        <f t="shared" si="38"/>
        <v>0</v>
      </c>
      <c r="H49" s="166"/>
      <c r="I49" s="166">
        <v>0</v>
      </c>
      <c r="J49" s="166"/>
      <c r="K49" s="166"/>
      <c r="L49" s="166"/>
      <c r="M49" s="166"/>
      <c r="N49" s="166"/>
      <c r="O49" s="166"/>
      <c r="P49" s="166"/>
      <c r="Q49" s="166"/>
      <c r="R49" s="307"/>
    </row>
    <row r="50" spans="2:18" s="161" customFormat="1" ht="37.5" customHeight="1" x14ac:dyDescent="0.2">
      <c r="B50" s="162">
        <v>3293</v>
      </c>
      <c r="C50" s="163" t="s">
        <v>169</v>
      </c>
      <c r="D50" s="164">
        <f t="shared" si="37"/>
        <v>2000</v>
      </c>
      <c r="E50" s="166">
        <v>1000</v>
      </c>
      <c r="F50" s="165"/>
      <c r="G50" s="164">
        <f t="shared" si="38"/>
        <v>1000</v>
      </c>
      <c r="H50" s="166">
        <v>1000</v>
      </c>
      <c r="I50" s="166"/>
      <c r="J50" s="166"/>
      <c r="K50" s="166"/>
      <c r="L50" s="166"/>
      <c r="M50" s="166"/>
      <c r="N50" s="166"/>
      <c r="O50" s="166"/>
      <c r="P50" s="166"/>
      <c r="Q50" s="166"/>
      <c r="R50" s="307"/>
    </row>
    <row r="51" spans="2:18" s="161" customFormat="1" ht="37.5" customHeight="1" x14ac:dyDescent="0.2">
      <c r="B51" s="162">
        <v>3294</v>
      </c>
      <c r="C51" s="163" t="s">
        <v>170</v>
      </c>
      <c r="D51" s="164">
        <f t="shared" si="37"/>
        <v>4000</v>
      </c>
      <c r="E51" s="166">
        <v>1000</v>
      </c>
      <c r="F51" s="165"/>
      <c r="G51" s="164">
        <f t="shared" si="38"/>
        <v>3000</v>
      </c>
      <c r="H51" s="166">
        <v>3000</v>
      </c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 t="shared" si="37"/>
        <v>3000</v>
      </c>
      <c r="E52" s="166">
        <v>0</v>
      </c>
      <c r="F52" s="165"/>
      <c r="G52" s="164">
        <f t="shared" si="38"/>
        <v>3000</v>
      </c>
      <c r="H52" s="166">
        <v>3000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 t="shared" si="37"/>
        <v>20000</v>
      </c>
      <c r="E54" s="166">
        <v>8000</v>
      </c>
      <c r="F54" s="166"/>
      <c r="G54" s="164">
        <f t="shared" si="38"/>
        <v>12000</v>
      </c>
      <c r="H54" s="166">
        <v>12000</v>
      </c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D56+D59</f>
        <v>11000</v>
      </c>
      <c r="E55" s="159">
        <f t="shared" ref="E55:Q55" si="39">E56+E59</f>
        <v>5000</v>
      </c>
      <c r="F55" s="159">
        <f t="shared" si="39"/>
        <v>0</v>
      </c>
      <c r="G55" s="159">
        <f t="shared" si="39"/>
        <v>6000</v>
      </c>
      <c r="H55" s="159">
        <f t="shared" si="39"/>
        <v>6000</v>
      </c>
      <c r="I55" s="159">
        <f t="shared" si="39"/>
        <v>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SUM(D60:D63)</f>
        <v>11000</v>
      </c>
      <c r="E59" s="159">
        <f>SUM(E60:E63)</f>
        <v>5000</v>
      </c>
      <c r="F59" s="159">
        <f>SUM(F60:F63)</f>
        <v>0</v>
      </c>
      <c r="G59" s="160">
        <f>SUM(G60:G63)</f>
        <v>6000</v>
      </c>
      <c r="H59" s="159">
        <f>SUM(H60:H63)</f>
        <v>6000</v>
      </c>
      <c r="I59" s="159">
        <f t="shared" ref="I59:Q59" si="44">SUM(I60:I63)</f>
        <v>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 t="shared" ref="D60:D63" si="47">SUM(E60:G60)</f>
        <v>5000</v>
      </c>
      <c r="E60" s="166">
        <v>3000</v>
      </c>
      <c r="F60" s="165"/>
      <c r="G60" s="164">
        <f>SUM(H60:Q60)</f>
        <v>2000</v>
      </c>
      <c r="H60" s="166">
        <v>2000</v>
      </c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 t="shared" si="47"/>
        <v>0</v>
      </c>
      <c r="E61" s="165"/>
      <c r="F61" s="165"/>
      <c r="G61" s="164">
        <f>SUM(H61:Q61)</f>
        <v>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 t="shared" si="47"/>
        <v>3000</v>
      </c>
      <c r="E62" s="166">
        <v>1000</v>
      </c>
      <c r="F62" s="165"/>
      <c r="G62" s="164">
        <f>SUM(H62:Q62)</f>
        <v>2000</v>
      </c>
      <c r="H62" s="166">
        <v>2000</v>
      </c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 t="shared" si="47"/>
        <v>3000</v>
      </c>
      <c r="E63" s="166">
        <v>1000</v>
      </c>
      <c r="F63" s="165"/>
      <c r="G63" s="164">
        <f>SUM(H63:Q63)</f>
        <v>2000</v>
      </c>
      <c r="H63" s="166">
        <v>2000</v>
      </c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D70</f>
        <v>0</v>
      </c>
      <c r="E69" s="159">
        <f>E70</f>
        <v>0</v>
      </c>
      <c r="F69" s="159">
        <f>F70</f>
        <v>0</v>
      </c>
      <c r="G69" s="160">
        <f>G70</f>
        <v>0</v>
      </c>
      <c r="H69" s="159">
        <f>H70</f>
        <v>0</v>
      </c>
      <c r="I69" s="159">
        <f t="shared" ref="I69:Q69" si="56">I70</f>
        <v>0</v>
      </c>
      <c r="J69" s="159">
        <f t="shared" si="56"/>
        <v>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 t="shared" ref="D70:Q70" si="57">SUM(D71:D73)</f>
        <v>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0</v>
      </c>
      <c r="H70" s="159">
        <f t="shared" si="57"/>
        <v>0</v>
      </c>
      <c r="I70" s="159">
        <f t="shared" si="57"/>
        <v>0</v>
      </c>
      <c r="J70" s="159">
        <f t="shared" si="57"/>
        <v>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 t="shared" ref="D71:D73" si="61">SUM(E71:G71)</f>
        <v>0</v>
      </c>
      <c r="E71" s="165"/>
      <c r="F71" s="165"/>
      <c r="G71" s="164">
        <f>SUM(H71:Q71)</f>
        <v>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293" t="s">
        <v>381</v>
      </c>
      <c r="B88" s="294"/>
      <c r="C88" s="294"/>
      <c r="D88" s="183">
        <f>D89+D92+D97+D116+D119+D124</f>
        <v>35000</v>
      </c>
      <c r="E88" s="183">
        <f t="shared" ref="E88:Q88" si="80">E89+E92+E97+E116+E119+E124</f>
        <v>0</v>
      </c>
      <c r="F88" s="183">
        <f t="shared" si="80"/>
        <v>35000</v>
      </c>
      <c r="G88" s="183">
        <f t="shared" si="80"/>
        <v>0</v>
      </c>
      <c r="H88" s="183">
        <f t="shared" si="80"/>
        <v>0</v>
      </c>
      <c r="I88" s="183">
        <f t="shared" si="80"/>
        <v>0</v>
      </c>
      <c r="J88" s="183">
        <f t="shared" si="80"/>
        <v>0</v>
      </c>
      <c r="K88" s="183">
        <f t="shared" si="80"/>
        <v>0</v>
      </c>
      <c r="L88" s="183">
        <f t="shared" si="80"/>
        <v>0</v>
      </c>
      <c r="M88" s="183">
        <f t="shared" si="80"/>
        <v>0</v>
      </c>
      <c r="N88" s="183">
        <f t="shared" ref="N88" si="81">N89+N92+N97+N116+N119+N124</f>
        <v>0</v>
      </c>
      <c r="O88" s="183">
        <f t="shared" si="80"/>
        <v>0</v>
      </c>
      <c r="P88" s="183">
        <f t="shared" si="80"/>
        <v>0</v>
      </c>
      <c r="Q88" s="183">
        <f t="shared" si="80"/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D90</f>
        <v>33000</v>
      </c>
      <c r="E89" s="159">
        <f t="shared" ref="E89:Q90" si="82">E90</f>
        <v>0</v>
      </c>
      <c r="F89" s="159">
        <f t="shared" si="82"/>
        <v>33000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D91</f>
        <v>33000</v>
      </c>
      <c r="E90" s="159">
        <f t="shared" si="82"/>
        <v>0</v>
      </c>
      <c r="F90" s="159">
        <f t="shared" si="82"/>
        <v>33000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 t="shared" ref="D91" si="83">SUM(E91:G91)</f>
        <v>33000</v>
      </c>
      <c r="E91" s="165"/>
      <c r="F91" s="166">
        <v>33000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303"/>
    </row>
    <row r="92" spans="1:18" s="156" customFormat="1" ht="37.5" customHeight="1" x14ac:dyDescent="0.2">
      <c r="B92" s="157">
        <v>41</v>
      </c>
      <c r="C92" s="158" t="s">
        <v>257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303"/>
    </row>
    <row r="93" spans="1:18" s="156" customFormat="1" ht="37.5" customHeight="1" x14ac:dyDescent="0.2">
      <c r="B93" s="157">
        <v>412</v>
      </c>
      <c r="C93" s="158" t="s">
        <v>258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303"/>
    </row>
    <row r="94" spans="1:18" s="161" customFormat="1" ht="37.5" customHeight="1" x14ac:dyDescent="0.2">
      <c r="B94" s="162">
        <v>4123</v>
      </c>
      <c r="C94" s="163" t="s">
        <v>225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303"/>
    </row>
    <row r="95" spans="1:18" s="161" customFormat="1" ht="37.5" customHeight="1" x14ac:dyDescent="0.2">
      <c r="B95" s="162">
        <v>4124</v>
      </c>
      <c r="C95" s="163" t="s">
        <v>177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303"/>
    </row>
    <row r="96" spans="1:18" s="161" customFormat="1" ht="37.5" customHeight="1" x14ac:dyDescent="0.2">
      <c r="B96" s="162">
        <v>4126</v>
      </c>
      <c r="C96" s="163" t="s">
        <v>226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303"/>
    </row>
    <row r="97" spans="2:18" s="156" customFormat="1" ht="37.5" customHeight="1" x14ac:dyDescent="0.2">
      <c r="B97" s="157">
        <v>42</v>
      </c>
      <c r="C97" s="158" t="s">
        <v>259</v>
      </c>
      <c r="D97" s="159">
        <f>D98+D102+D110+D112+D114</f>
        <v>2000</v>
      </c>
      <c r="E97" s="159">
        <f>E98+E102+E110+E112+E114</f>
        <v>0</v>
      </c>
      <c r="F97" s="159">
        <f>F98+F102+F110+F112+F114</f>
        <v>2000</v>
      </c>
      <c r="G97" s="160">
        <f>G98+G102+G110+G112+G114</f>
        <v>0</v>
      </c>
      <c r="H97" s="159">
        <f>H98+H102+H110+H112+H114</f>
        <v>0</v>
      </c>
      <c r="I97" s="159">
        <f t="shared" ref="I97:Q97" si="92">I98+I102+I110+I112+I114</f>
        <v>0</v>
      </c>
      <c r="J97" s="159">
        <f t="shared" si="92"/>
        <v>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0</v>
      </c>
      <c r="N97" s="159">
        <f t="shared" ref="N97" si="94">N98+N102+N110+N112+N114</f>
        <v>0</v>
      </c>
      <c r="O97" s="159">
        <f t="shared" si="92"/>
        <v>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 t="shared" si="98"/>
        <v>0</v>
      </c>
      <c r="E100" s="165"/>
      <c r="F100" s="185"/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SUM(D103:D109)</f>
        <v>0</v>
      </c>
      <c r="E102" s="159">
        <f>SUM(E103:E109)</f>
        <v>0</v>
      </c>
      <c r="F102" s="159">
        <f>SUM(F103:F109)</f>
        <v>0</v>
      </c>
      <c r="G102" s="160">
        <f>SUM(G103:G109)</f>
        <v>0</v>
      </c>
      <c r="H102" s="159">
        <f>SUM(H103:H109)</f>
        <v>0</v>
      </c>
      <c r="I102" s="159">
        <f t="shared" ref="I102:Q102" si="99">SUM(I103:I109)</f>
        <v>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0</v>
      </c>
      <c r="N102" s="159">
        <f t="shared" ref="N102" si="101">SUM(N103:N109)</f>
        <v>0</v>
      </c>
      <c r="O102" s="159">
        <f t="shared" si="99"/>
        <v>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 t="shared" ref="D103:D109" si="102">SUM(E103:G103)</f>
        <v>0</v>
      </c>
      <c r="E103" s="165"/>
      <c r="F103" s="172"/>
      <c r="G103" s="164">
        <f t="shared" ref="G103:G109" si="103">SUM(H103:Q103)</f>
        <v>0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 t="shared" si="102"/>
        <v>0</v>
      </c>
      <c r="E104" s="165"/>
      <c r="F104" s="165"/>
      <c r="G104" s="164">
        <f t="shared" si="103"/>
        <v>0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 t="shared" si="102"/>
        <v>0</v>
      </c>
      <c r="E105" s="165"/>
      <c r="F105" s="165"/>
      <c r="G105" s="164">
        <f t="shared" si="103"/>
        <v>0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 t="shared" si="102"/>
        <v>0</v>
      </c>
      <c r="E108" s="165"/>
      <c r="F108" s="165"/>
      <c r="G108" s="164">
        <f t="shared" si="103"/>
        <v>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 t="shared" si="102"/>
        <v>0</v>
      </c>
      <c r="E109" s="165"/>
      <c r="F109" s="172"/>
      <c r="G109" s="164">
        <f t="shared" si="103"/>
        <v>0</v>
      </c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SUM(D113)</f>
        <v>2000</v>
      </c>
      <c r="E112" s="159">
        <f>E113</f>
        <v>0</v>
      </c>
      <c r="F112" s="159">
        <f>F113</f>
        <v>2000</v>
      </c>
      <c r="G112" s="160">
        <f>SUM(G113)</f>
        <v>0</v>
      </c>
      <c r="H112" s="159">
        <f>H113</f>
        <v>0</v>
      </c>
      <c r="I112" s="159">
        <f t="shared" ref="I112:Q112" si="106">I113</f>
        <v>0</v>
      </c>
      <c r="J112" s="159">
        <f t="shared" si="106"/>
        <v>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 t="shared" ref="D113" si="107">SUM(E113:G113)</f>
        <v>2000</v>
      </c>
      <c r="E113" s="165"/>
      <c r="F113" s="242">
        <v>2000</v>
      </c>
      <c r="G113" s="164">
        <f>SUM(H113:Q113)</f>
        <v>0</v>
      </c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D125</f>
        <v>0</v>
      </c>
      <c r="E124" s="159">
        <f t="shared" ref="E124:Q124" si="117">E125</f>
        <v>0</v>
      </c>
      <c r="F124" s="159">
        <f t="shared" si="117"/>
        <v>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SUM(D126:D127)</f>
        <v>0</v>
      </c>
      <c r="E125" s="159">
        <f t="shared" ref="E125:Q125" si="118">SUM(E126:E127)</f>
        <v>0</v>
      </c>
      <c r="F125" s="159">
        <f t="shared" si="118"/>
        <v>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 t="shared" ref="D126:D127" si="120">SUM(E126:G126)</f>
        <v>0</v>
      </c>
      <c r="E126" s="165"/>
      <c r="F126" s="172"/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380</v>
      </c>
      <c r="B128" s="191"/>
      <c r="C128" s="192"/>
      <c r="D128" s="193">
        <f>D129+D131+D135+D133</f>
        <v>666000</v>
      </c>
      <c r="E128" s="193">
        <f t="shared" ref="E128:Q128" si="122">E129+E131+E135+E133</f>
        <v>0</v>
      </c>
      <c r="F128" s="193">
        <f t="shared" si="122"/>
        <v>506000</v>
      </c>
      <c r="G128" s="193">
        <f t="shared" si="122"/>
        <v>160000</v>
      </c>
      <c r="H128" s="193">
        <f>H129+H131+H135+H133</f>
        <v>0</v>
      </c>
      <c r="I128" s="193">
        <f t="shared" si="122"/>
        <v>160000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D130</f>
        <v>557000</v>
      </c>
      <c r="E129" s="198">
        <f t="shared" ref="E129:Q129" si="125">E130</f>
        <v>0</v>
      </c>
      <c r="F129" s="198">
        <f t="shared" si="125"/>
        <v>397000</v>
      </c>
      <c r="G129" s="198">
        <f t="shared" si="125"/>
        <v>160000</v>
      </c>
      <c r="H129" s="198">
        <f t="shared" si="125"/>
        <v>0</v>
      </c>
      <c r="I129" s="198">
        <f t="shared" si="125"/>
        <v>160000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 t="shared" ref="D130" si="126">SUM(E130:G130)</f>
        <v>557000</v>
      </c>
      <c r="E130" s="202"/>
      <c r="F130" s="203">
        <v>397000</v>
      </c>
      <c r="G130" s="204">
        <f t="shared" ref="G130:G134" si="127">SUM(H130:Q130)</f>
        <v>160000</v>
      </c>
      <c r="H130" s="205"/>
      <c r="I130" s="205">
        <v>160000</v>
      </c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D132</f>
        <v>14000</v>
      </c>
      <c r="E131" s="198">
        <f t="shared" ref="E131:Q131" si="128">E132</f>
        <v>0</v>
      </c>
      <c r="F131" s="198">
        <f t="shared" si="128"/>
        <v>14000</v>
      </c>
      <c r="G131" s="198">
        <f t="shared" si="128"/>
        <v>0</v>
      </c>
      <c r="H131" s="198">
        <f t="shared" si="128"/>
        <v>0</v>
      </c>
      <c r="I131" s="198">
        <f t="shared" si="128"/>
        <v>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 t="shared" ref="D132" si="129">SUM(E132:G132)</f>
        <v>14000</v>
      </c>
      <c r="E132" s="206"/>
      <c r="F132" s="203">
        <v>14000</v>
      </c>
      <c r="G132" s="204">
        <f t="shared" si="127"/>
        <v>0</v>
      </c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D134</f>
        <v>65000</v>
      </c>
      <c r="E133" s="208">
        <f t="shared" ref="E133:Q133" si="130">E134</f>
        <v>0</v>
      </c>
      <c r="F133" s="208">
        <f t="shared" si="130"/>
        <v>65000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 t="shared" ref="D134" si="131">SUM(E134:G134)</f>
        <v>65000</v>
      </c>
      <c r="E134" s="206"/>
      <c r="F134" s="203">
        <v>65000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D136</f>
        <v>30000</v>
      </c>
      <c r="E135" s="198">
        <f t="shared" ref="E135:Q135" si="132">E136</f>
        <v>0</v>
      </c>
      <c r="F135" s="198">
        <f t="shared" si="132"/>
        <v>30000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 t="shared" ref="D136" si="133">SUM(E136:G136)</f>
        <v>30000</v>
      </c>
      <c r="E136" s="206"/>
      <c r="F136" s="203">
        <v>30000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293" t="s">
        <v>379</v>
      </c>
      <c r="B137" s="295"/>
      <c r="C137" s="295"/>
      <c r="D137" s="193">
        <f>D138+D140</f>
        <v>212000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212000</v>
      </c>
      <c r="H137" s="193">
        <f t="shared" si="136"/>
        <v>0</v>
      </c>
      <c r="I137" s="193">
        <f t="shared" si="136"/>
        <v>0</v>
      </c>
      <c r="J137" s="193">
        <f t="shared" si="136"/>
        <v>212000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 t="shared" ref="D139" si="140">SUM(E139:G139)</f>
        <v>0</v>
      </c>
      <c r="E139" s="206"/>
      <c r="F139" s="203"/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D141</f>
        <v>212000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212000</v>
      </c>
      <c r="H140" s="198">
        <f t="shared" si="142"/>
        <v>0</v>
      </c>
      <c r="I140" s="198">
        <f t="shared" si="142"/>
        <v>0</v>
      </c>
      <c r="J140" s="198">
        <f t="shared" si="142"/>
        <v>212000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 t="shared" ref="D141" si="143">SUM(E141:G141)</f>
        <v>212000</v>
      </c>
      <c r="E141" s="206"/>
      <c r="F141" s="213"/>
      <c r="G141" s="204">
        <f t="shared" si="134"/>
        <v>212000</v>
      </c>
      <c r="H141" s="205"/>
      <c r="I141" s="205"/>
      <c r="J141" s="203">
        <v>212000</v>
      </c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293" t="s">
        <v>378</v>
      </c>
      <c r="B142" s="294"/>
      <c r="C142" s="294"/>
      <c r="D142" s="193">
        <f>D143</f>
        <v>393000</v>
      </c>
      <c r="E142" s="193">
        <f t="shared" ref="E142:Q143" si="144">E143</f>
        <v>0</v>
      </c>
      <c r="F142" s="193">
        <f t="shared" si="144"/>
        <v>123000</v>
      </c>
      <c r="G142" s="193">
        <f t="shared" si="144"/>
        <v>270000</v>
      </c>
      <c r="H142" s="193">
        <f t="shared" si="144"/>
        <v>0</v>
      </c>
      <c r="I142" s="193">
        <f t="shared" si="144"/>
        <v>270000</v>
      </c>
      <c r="J142" s="193">
        <f t="shared" si="144"/>
        <v>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D144</f>
        <v>393000</v>
      </c>
      <c r="E143" s="198">
        <f t="shared" si="144"/>
        <v>0</v>
      </c>
      <c r="F143" s="198">
        <f t="shared" si="144"/>
        <v>123000</v>
      </c>
      <c r="G143" s="198">
        <f t="shared" si="144"/>
        <v>270000</v>
      </c>
      <c r="H143" s="198">
        <f t="shared" si="144"/>
        <v>0</v>
      </c>
      <c r="I143" s="198">
        <f t="shared" si="144"/>
        <v>270000</v>
      </c>
      <c r="J143" s="198">
        <f t="shared" si="144"/>
        <v>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 t="shared" ref="D144" si="145">SUM(E144:G144)</f>
        <v>393000</v>
      </c>
      <c r="E144" s="206"/>
      <c r="F144" s="203">
        <v>123000</v>
      </c>
      <c r="G144" s="204">
        <f t="shared" ref="G144" si="146">SUM(H144:Q144)</f>
        <v>270000</v>
      </c>
      <c r="H144" s="205"/>
      <c r="I144" s="205">
        <v>270000</v>
      </c>
      <c r="J144" s="205"/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293" t="s">
        <v>377</v>
      </c>
      <c r="B145" s="295"/>
      <c r="C145" s="295"/>
      <c r="D145" s="193">
        <f>D146+D148+D150</f>
        <v>14000</v>
      </c>
      <c r="E145" s="193">
        <f t="shared" ref="E145" si="147">E146+E148+E150</f>
        <v>0</v>
      </c>
      <c r="F145" s="193">
        <f t="shared" ref="F145:Q145" si="148">F146+F148+F150</f>
        <v>14000</v>
      </c>
      <c r="G145" s="193">
        <f t="shared" si="148"/>
        <v>0</v>
      </c>
      <c r="H145" s="193">
        <f t="shared" si="148"/>
        <v>0</v>
      </c>
      <c r="I145" s="193">
        <f t="shared" si="148"/>
        <v>0</v>
      </c>
      <c r="J145" s="193">
        <f t="shared" si="148"/>
        <v>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D147</f>
        <v>1000</v>
      </c>
      <c r="E146" s="198">
        <f t="shared" ref="E146:Q146" si="151">E147</f>
        <v>0</v>
      </c>
      <c r="F146" s="198">
        <f t="shared" si="151"/>
        <v>1000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 t="shared" ref="D147" si="152">SUM(E147:G147)</f>
        <v>1000</v>
      </c>
      <c r="E147" s="206"/>
      <c r="F147" s="203">
        <v>1000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D149</f>
        <v>5000</v>
      </c>
      <c r="E148" s="198">
        <f t="shared" ref="E148:Q148" si="153">E149</f>
        <v>0</v>
      </c>
      <c r="F148" s="198">
        <f t="shared" si="153"/>
        <v>5000</v>
      </c>
      <c r="G148" s="198">
        <f t="shared" si="153"/>
        <v>0</v>
      </c>
      <c r="H148" s="198">
        <f t="shared" si="153"/>
        <v>0</v>
      </c>
      <c r="I148" s="198">
        <f t="shared" si="153"/>
        <v>0</v>
      </c>
      <c r="J148" s="198">
        <f t="shared" si="153"/>
        <v>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 t="shared" ref="D149" si="154">SUM(E149:G149)</f>
        <v>5000</v>
      </c>
      <c r="E149" s="206"/>
      <c r="F149" s="203">
        <v>5000</v>
      </c>
      <c r="G149" s="204">
        <f t="shared" ref="G149:G154" si="155">SUM(H149:Q149)</f>
        <v>0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D151</f>
        <v>8000</v>
      </c>
      <c r="E150" s="198">
        <f t="shared" ref="E150:Q150" si="156">E151</f>
        <v>0</v>
      </c>
      <c r="F150" s="198">
        <f t="shared" si="156"/>
        <v>8000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 t="shared" ref="D151" si="157">SUM(E151:G151)</f>
        <v>8000</v>
      </c>
      <c r="E151" s="206"/>
      <c r="F151" s="203">
        <v>8000</v>
      </c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293" t="s">
        <v>382</v>
      </c>
      <c r="B152" s="294"/>
      <c r="C152" s="294"/>
      <c r="D152" s="193">
        <f>D153</f>
        <v>12000</v>
      </c>
      <c r="E152" s="193">
        <f t="shared" ref="E152:Q153" si="158">E153</f>
        <v>0</v>
      </c>
      <c r="F152" s="193">
        <f t="shared" si="158"/>
        <v>10000</v>
      </c>
      <c r="G152" s="193">
        <f t="shared" si="158"/>
        <v>2000</v>
      </c>
      <c r="H152" s="193">
        <f t="shared" si="158"/>
        <v>0</v>
      </c>
      <c r="I152" s="193">
        <f t="shared" si="158"/>
        <v>2000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D154</f>
        <v>12000</v>
      </c>
      <c r="E153" s="198">
        <f t="shared" si="158"/>
        <v>0</v>
      </c>
      <c r="F153" s="198">
        <f t="shared" si="158"/>
        <v>10000</v>
      </c>
      <c r="G153" s="198">
        <f t="shared" si="158"/>
        <v>2000</v>
      </c>
      <c r="H153" s="198">
        <f t="shared" si="158"/>
        <v>0</v>
      </c>
      <c r="I153" s="198">
        <f t="shared" si="158"/>
        <v>2000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 t="shared" ref="D154" si="159">SUM(E154:G154)</f>
        <v>12000</v>
      </c>
      <c r="E154" s="206"/>
      <c r="F154" s="203">
        <v>10000</v>
      </c>
      <c r="G154" s="204">
        <f t="shared" si="155"/>
        <v>2000</v>
      </c>
      <c r="H154" s="205"/>
      <c r="I154" s="205">
        <v>2000</v>
      </c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293" t="s">
        <v>383</v>
      </c>
      <c r="B155" s="294"/>
      <c r="C155" s="294"/>
      <c r="D155" s="193">
        <f>D156+D158+D160+D162+D164</f>
        <v>0</v>
      </c>
      <c r="E155" s="193">
        <f t="shared" ref="E155" si="160">E156+E158+E160+E162+E164</f>
        <v>0</v>
      </c>
      <c r="F155" s="193">
        <f t="shared" ref="F155:Q155" si="161">F156+F158+F160+F162+F164</f>
        <v>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D157</f>
        <v>0</v>
      </c>
      <c r="E156" s="198">
        <f t="shared" ref="E156:Q156" si="164">E157</f>
        <v>0</v>
      </c>
      <c r="F156" s="198">
        <f t="shared" si="164"/>
        <v>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 t="shared" ref="D157" si="165">SUM(E157:G157)</f>
        <v>0</v>
      </c>
      <c r="E157" s="206"/>
      <c r="F157" s="203"/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D159</f>
        <v>0</v>
      </c>
      <c r="E158" s="198">
        <f t="shared" ref="E158:Q158" si="167">E159</f>
        <v>0</v>
      </c>
      <c r="F158" s="198">
        <f t="shared" si="167"/>
        <v>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 t="shared" ref="D159" si="168">SUM(E159:G159)</f>
        <v>0</v>
      </c>
      <c r="E159" s="206"/>
      <c r="F159" s="203"/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D161</f>
        <v>0</v>
      </c>
      <c r="E160" s="198">
        <f t="shared" ref="E160:Q160" si="169">E161</f>
        <v>0</v>
      </c>
      <c r="F160" s="198">
        <f t="shared" si="169"/>
        <v>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 t="shared" ref="D161" si="170">SUM(E161:G161)</f>
        <v>0</v>
      </c>
      <c r="E161" s="206"/>
      <c r="F161" s="203"/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D163</f>
        <v>0</v>
      </c>
      <c r="E162" s="198">
        <f t="shared" ref="E162:Q162" si="171">E163</f>
        <v>0</v>
      </c>
      <c r="F162" s="198">
        <f t="shared" si="171"/>
        <v>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 t="shared" ref="D163" si="172">SUM(E163:G163)</f>
        <v>0</v>
      </c>
      <c r="E163" s="206"/>
      <c r="F163" s="203"/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D165</f>
        <v>0</v>
      </c>
      <c r="E164" s="198">
        <f t="shared" ref="E164:Q164" si="173">E165</f>
        <v>0</v>
      </c>
      <c r="F164" s="198">
        <f t="shared" si="173"/>
        <v>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 t="shared" ref="D165" si="174">SUM(E165:G165)</f>
        <v>0</v>
      </c>
      <c r="E165" s="206"/>
      <c r="F165" s="203"/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293" t="s">
        <v>384</v>
      </c>
      <c r="B166" s="294"/>
      <c r="C166" s="294"/>
      <c r="D166" s="193">
        <f>D167+D169+D171+D173+D175</f>
        <v>118000</v>
      </c>
      <c r="E166" s="193">
        <f t="shared" ref="E166:Q166" si="175">E167+E169+E171+E173+E175</f>
        <v>0</v>
      </c>
      <c r="F166" s="193">
        <f t="shared" si="175"/>
        <v>118000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D168</f>
        <v>90000</v>
      </c>
      <c r="E167" s="198">
        <f t="shared" ref="E167:Q167" si="178">E168</f>
        <v>0</v>
      </c>
      <c r="F167" s="198">
        <f t="shared" si="178"/>
        <v>90000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 t="shared" ref="D168" si="179">SUM(E168:G168)</f>
        <v>90000</v>
      </c>
      <c r="E168" s="206"/>
      <c r="F168" s="203">
        <v>90000</v>
      </c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D170</f>
        <v>7000</v>
      </c>
      <c r="E169" s="198">
        <f t="shared" ref="E169:Q169" si="181">E170</f>
        <v>0</v>
      </c>
      <c r="F169" s="198">
        <f t="shared" si="181"/>
        <v>7000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 t="shared" ref="D170" si="182">SUM(E170:G170)</f>
        <v>7000</v>
      </c>
      <c r="E170" s="206"/>
      <c r="F170" s="203">
        <v>7000</v>
      </c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D172</f>
        <v>11000</v>
      </c>
      <c r="E171" s="198">
        <f t="shared" ref="E171:Q171" si="184">E172</f>
        <v>0</v>
      </c>
      <c r="F171" s="198">
        <f t="shared" si="184"/>
        <v>11000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 t="shared" ref="D172" si="185">SUM(E172:G172)</f>
        <v>11000</v>
      </c>
      <c r="E172" s="206"/>
      <c r="F172" s="203">
        <v>11000</v>
      </c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D174</f>
        <v>10000</v>
      </c>
      <c r="E173" s="198">
        <f t="shared" ref="E173:Q173" si="186">E174</f>
        <v>0</v>
      </c>
      <c r="F173" s="198">
        <f t="shared" si="186"/>
        <v>10000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 t="shared" ref="D174" si="187">SUM(E174:G174)</f>
        <v>10000</v>
      </c>
      <c r="E174" s="206"/>
      <c r="F174" s="203">
        <v>10000</v>
      </c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D176</f>
        <v>0</v>
      </c>
      <c r="E175" s="198">
        <f t="shared" ref="E175:Q175" si="188">E176</f>
        <v>0</v>
      </c>
      <c r="F175" s="198">
        <f t="shared" si="188"/>
        <v>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 t="shared" ref="D176" si="189">SUM(E176:G176)</f>
        <v>0</v>
      </c>
      <c r="E176" s="206"/>
      <c r="F176" s="203"/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00" t="s">
        <v>374</v>
      </c>
      <c r="B177" s="301"/>
      <c r="C177" s="301"/>
      <c r="D177" s="193">
        <f t="shared" ref="D177:F177" si="190">D178+D180+D182+D184+D187</f>
        <v>98000</v>
      </c>
      <c r="E177" s="193">
        <f t="shared" si="190"/>
        <v>0</v>
      </c>
      <c r="F177" s="193">
        <f t="shared" si="190"/>
        <v>28000</v>
      </c>
      <c r="G177" s="193">
        <f>G178+G180+G182+G184+G187</f>
        <v>70000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70000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D179</f>
        <v>72000</v>
      </c>
      <c r="E178" s="198">
        <f t="shared" ref="E178:Q178" si="192">E179</f>
        <v>0</v>
      </c>
      <c r="F178" s="198">
        <f t="shared" si="192"/>
        <v>28000</v>
      </c>
      <c r="G178" s="198">
        <f>G179</f>
        <v>44000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44000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 t="shared" ref="D179" si="193">SUM(E179:G179)</f>
        <v>72000</v>
      </c>
      <c r="E179" s="206"/>
      <c r="F179" s="203">
        <v>28000</v>
      </c>
      <c r="G179" s="204">
        <f t="shared" ref="G179:G181" si="194">SUM(H179:Q179)</f>
        <v>44000</v>
      </c>
      <c r="H179" s="206"/>
      <c r="I179" s="206"/>
      <c r="J179" s="206"/>
      <c r="K179" s="206"/>
      <c r="L179" s="206"/>
      <c r="M179" s="203">
        <v>44000</v>
      </c>
      <c r="N179" s="206"/>
      <c r="O179" s="206"/>
      <c r="P179" s="206"/>
      <c r="Q179" s="206"/>
      <c r="R179" s="305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D181</f>
        <v>6000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6000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6000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 t="shared" ref="D181" si="196">SUM(E181:G181)</f>
        <v>6000</v>
      </c>
      <c r="E181" s="206"/>
      <c r="F181" s="205"/>
      <c r="G181" s="204">
        <f t="shared" si="194"/>
        <v>6000</v>
      </c>
      <c r="H181" s="206"/>
      <c r="I181" s="206"/>
      <c r="J181" s="206"/>
      <c r="K181" s="206"/>
      <c r="L181" s="206"/>
      <c r="M181" s="203">
        <v>6000</v>
      </c>
      <c r="N181" s="206"/>
      <c r="O181" s="206"/>
      <c r="P181" s="206"/>
      <c r="Q181" s="206"/>
      <c r="R181" s="305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D183</f>
        <v>12000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12000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12000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305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 t="shared" ref="D183" si="198">SUM(E183:G183)</f>
        <v>12000</v>
      </c>
      <c r="E183" s="206"/>
      <c r="F183" s="205"/>
      <c r="G183" s="204">
        <f>SUM(H183:Q183)</f>
        <v>12000</v>
      </c>
      <c r="H183" s="206"/>
      <c r="I183" s="206"/>
      <c r="J183" s="206"/>
      <c r="K183" s="206"/>
      <c r="L183" s="206"/>
      <c r="M183" s="203">
        <v>12000</v>
      </c>
      <c r="N183" s="206"/>
      <c r="O183" s="206"/>
      <c r="P183" s="206"/>
      <c r="Q183" s="206"/>
      <c r="R183" s="305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D185+D186</f>
        <v>6200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6200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6200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305"/>
    </row>
    <row r="185" spans="1:20" s="161" customFormat="1" ht="37.5" customHeight="1" x14ac:dyDescent="0.2">
      <c r="B185" s="162">
        <v>3211</v>
      </c>
      <c r="C185" s="163" t="s">
        <v>150</v>
      </c>
      <c r="D185" s="164">
        <f t="shared" ref="D185" si="200">SUM(E185:G185)</f>
        <v>200</v>
      </c>
      <c r="E185" s="165"/>
      <c r="F185" s="166"/>
      <c r="G185" s="164">
        <f>SUM(H185:Q185)</f>
        <v>200</v>
      </c>
      <c r="H185" s="165"/>
      <c r="I185" s="165"/>
      <c r="J185" s="165"/>
      <c r="K185" s="165"/>
      <c r="L185" s="165"/>
      <c r="M185" s="172">
        <v>200</v>
      </c>
      <c r="N185" s="165"/>
      <c r="O185" s="165"/>
      <c r="P185" s="165"/>
      <c r="Q185" s="165"/>
      <c r="R185" s="305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 t="shared" ref="D186" si="201">SUM(E186:G186)</f>
        <v>6000</v>
      </c>
      <c r="E186" s="206"/>
      <c r="F186" s="205"/>
      <c r="G186" s="204">
        <f>SUM(H186:Q186)</f>
        <v>6000</v>
      </c>
      <c r="H186" s="165"/>
      <c r="I186" s="165"/>
      <c r="J186" s="165"/>
      <c r="K186" s="165"/>
      <c r="L186" s="165"/>
      <c r="M186" s="172">
        <v>6000</v>
      </c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D188</f>
        <v>1800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1800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1800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 t="shared" ref="D188" si="213">SUM(E188:G188)</f>
        <v>1800</v>
      </c>
      <c r="E188" s="165"/>
      <c r="F188" s="166"/>
      <c r="G188" s="164">
        <f t="shared" ref="G188" si="214">SUM(H188:Q188)</f>
        <v>1800</v>
      </c>
      <c r="H188" s="165"/>
      <c r="I188" s="165"/>
      <c r="J188" s="165"/>
      <c r="K188" s="165"/>
      <c r="L188" s="165"/>
      <c r="M188" s="172">
        <v>1800</v>
      </c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293" t="s">
        <v>375</v>
      </c>
      <c r="B189" s="302"/>
      <c r="C189" s="302"/>
      <c r="D189" s="193">
        <f>D190</f>
        <v>7000</v>
      </c>
      <c r="E189" s="193">
        <f t="shared" ref="E189:Q189" si="215">E190</f>
        <v>0</v>
      </c>
      <c r="F189" s="193">
        <f t="shared" si="215"/>
        <v>7000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SUM(D191)</f>
        <v>7000</v>
      </c>
      <c r="E190" s="198">
        <f t="shared" ref="E190:Q190" si="216">SUM(E191)</f>
        <v>0</v>
      </c>
      <c r="F190" s="198">
        <f t="shared" si="216"/>
        <v>7000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 t="shared" ref="D191" si="217">SUM(E191:G191)</f>
        <v>7000</v>
      </c>
      <c r="E191" s="206"/>
      <c r="F191" s="203">
        <v>7000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293" t="s">
        <v>376</v>
      </c>
      <c r="B192" s="302"/>
      <c r="C192" s="302"/>
      <c r="D192" s="193">
        <f>D193</f>
        <v>30000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30000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30000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D194</f>
        <v>30000</v>
      </c>
      <c r="E193" s="198">
        <f t="shared" si="219"/>
        <v>0</v>
      </c>
      <c r="F193" s="198">
        <f t="shared" si="219"/>
        <v>0</v>
      </c>
      <c r="G193" s="198">
        <f t="shared" si="219"/>
        <v>30000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30000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 t="shared" ref="D194" si="220">SUM(E194:G194)</f>
        <v>30000</v>
      </c>
      <c r="E194" s="228"/>
      <c r="F194" s="228"/>
      <c r="G194" s="229">
        <f t="shared" ref="G194" si="221">SUM(H194:Q194)</f>
        <v>30000</v>
      </c>
      <c r="H194" s="230"/>
      <c r="I194" s="230"/>
      <c r="J194" s="230"/>
      <c r="K194" s="230"/>
      <c r="L194" s="230"/>
      <c r="M194" s="231">
        <v>30000</v>
      </c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298" t="s">
        <v>311</v>
      </c>
      <c r="C195" s="299"/>
      <c r="D195" s="233">
        <f t="shared" ref="D195:Q195" si="222">D10</f>
        <v>8996000</v>
      </c>
      <c r="E195" s="233">
        <f t="shared" si="222"/>
        <v>686000</v>
      </c>
      <c r="F195" s="233">
        <f t="shared" si="222"/>
        <v>855000</v>
      </c>
      <c r="G195" s="233">
        <f t="shared" si="222"/>
        <v>7455000</v>
      </c>
      <c r="H195" s="233">
        <f t="shared" si="222"/>
        <v>130000</v>
      </c>
      <c r="I195" s="233">
        <f t="shared" si="222"/>
        <v>432000</v>
      </c>
      <c r="J195" s="233">
        <f t="shared" si="222"/>
        <v>6793000</v>
      </c>
      <c r="K195" s="233">
        <f t="shared" si="222"/>
        <v>0</v>
      </c>
      <c r="L195" s="233">
        <f t="shared" ref="L195" si="223">L10</f>
        <v>0</v>
      </c>
      <c r="M195" s="233">
        <f t="shared" si="222"/>
        <v>100000</v>
      </c>
      <c r="N195" s="233">
        <f t="shared" ref="N195" si="224">N10</f>
        <v>0</v>
      </c>
      <c r="O195" s="233">
        <f t="shared" si="222"/>
        <v>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-2572733</v>
      </c>
      <c r="F198" s="46">
        <f>F195-F196</f>
        <v>-2403733</v>
      </c>
      <c r="G198" s="71">
        <f>G195-G196</f>
        <v>-300712</v>
      </c>
      <c r="H198" s="46">
        <f>H196-H195</f>
        <v>-22538</v>
      </c>
      <c r="I198" s="46">
        <f>I196-I195</f>
        <v>338544</v>
      </c>
      <c r="J198" s="46">
        <f>J196-J195</f>
        <v>28820</v>
      </c>
    </row>
    <row r="199" spans="1:18" s="83" customFormat="1" ht="13.5" thickTop="1" x14ac:dyDescent="0.2">
      <c r="B199" s="119"/>
      <c r="R199" s="133"/>
    </row>
  </sheetData>
  <sheetProtection algorithmName="SHA-512" hashValue="evxv5L1qzOKhLllq+6INpKlOOsl6Xe3wyufUcToCJkhl23WcKqjGEH8lW2VaYGNZ7vJsp8e2rJ2XiKE8xtJJEA==" saltValue="UV8M0G02IUg1LUMDlvysZw==" spinCount="100000" sheet="1" objects="1" scenarios="1"/>
  <mergeCells count="22">
    <mergeCell ref="R88:R96"/>
    <mergeCell ref="R11:R14"/>
    <mergeCell ref="A192:C192"/>
    <mergeCell ref="A166:C166"/>
    <mergeCell ref="A142:C142"/>
    <mergeCell ref="R178:R185"/>
    <mergeCell ref="R47:R48"/>
    <mergeCell ref="R49:R50"/>
    <mergeCell ref="B195:C195"/>
    <mergeCell ref="A145:C145"/>
    <mergeCell ref="A152:C152"/>
    <mergeCell ref="A155:C155"/>
    <mergeCell ref="A177:C177"/>
    <mergeCell ref="A189:C189"/>
    <mergeCell ref="H6:Q6"/>
    <mergeCell ref="A10:C10"/>
    <mergeCell ref="A11:C11"/>
    <mergeCell ref="A88:C88"/>
    <mergeCell ref="A137:C137"/>
    <mergeCell ref="A6:C7"/>
    <mergeCell ref="D6:D8"/>
    <mergeCell ref="G6:G8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zoomScale="98" zoomScaleNormal="98" zoomScaleSheetLayoutView="52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activeCell="C30" sqref="C30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14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243" t="s">
        <v>182</v>
      </c>
      <c r="H7" s="243" t="s">
        <v>183</v>
      </c>
      <c r="I7" s="243" t="s">
        <v>184</v>
      </c>
      <c r="J7" s="243" t="s">
        <v>188</v>
      </c>
      <c r="K7" s="243" t="s">
        <v>343</v>
      </c>
      <c r="L7" s="243" t="s">
        <v>189</v>
      </c>
      <c r="M7" s="243" t="s">
        <v>368</v>
      </c>
      <c r="N7" s="243" t="s">
        <v>185</v>
      </c>
      <c r="O7" s="243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ROUNDDOWN('PRIHODI 2022'!C9*1.041,-2)</f>
        <v>9364800</v>
      </c>
      <c r="D9" s="120">
        <f>ROUNDDOWN('PRIHODI 2022'!D9*1.041,-2)</f>
        <v>714100</v>
      </c>
      <c r="E9" s="120">
        <f>ROUNDDOWN('PRIHODI 2022'!E9*1.041,-2)</f>
        <v>890000</v>
      </c>
      <c r="F9" s="43">
        <f>ROUNDDOWN('PRIHODI 2022'!F9*1.041,-2)</f>
        <v>7760600</v>
      </c>
      <c r="G9" s="120">
        <f>ROUNDDOWN('PRIHODI 2022'!G9*1.041,-2)</f>
        <v>135300</v>
      </c>
      <c r="H9" s="120">
        <f>ROUNDDOWN('PRIHODI 2022'!H9*1.041,-2)</f>
        <v>449700</v>
      </c>
      <c r="I9" s="120">
        <f>ROUNDDOWN('PRIHODI 2022'!I9*1.041,-2)</f>
        <v>7071500</v>
      </c>
      <c r="J9" s="120">
        <f>ROUNDDOWN('PRIHODI 2022'!J9*1.041,-2)</f>
        <v>0</v>
      </c>
      <c r="K9" s="120">
        <f>ROUNDDOWN('PRIHODI 2022'!K9*1.041,-2)</f>
        <v>0</v>
      </c>
      <c r="L9" s="120">
        <f>ROUNDDOWN('PRIHODI 2022'!L9*1.041,-2)</f>
        <v>104100</v>
      </c>
      <c r="M9" s="120">
        <f>ROUNDDOWN('PRIHODI 2022'!M9*1.041,-2)</f>
        <v>0</v>
      </c>
      <c r="N9" s="120">
        <f>ROUNDDOWN('PRIHODI 2022'!N9*1.041,-2)</f>
        <v>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ROUNDDOWN('PRIHODI 2022'!C10*1.041,-2)</f>
        <v>7175600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7175600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7071500</v>
      </c>
      <c r="J10" s="122">
        <f>ROUNDDOWN('PRIHODI 2022'!J10*1.041,-2)</f>
        <v>0</v>
      </c>
      <c r="K10" s="122">
        <f>ROUNDDOWN('PRIHODI 2022'!K10*1.041,-2)</f>
        <v>0</v>
      </c>
      <c r="L10" s="122">
        <f>ROUNDDOWN('PRIHODI 2022'!L10*1.041,-2)</f>
        <v>104100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20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21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22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23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24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25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26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27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28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29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30</v>
      </c>
      <c r="C22" s="122">
        <f>ROUNDDOWN('PRIHODI 2022'!C22*1.041,-2)</f>
        <v>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31</v>
      </c>
      <c r="C23" s="80">
        <f>ROUNDDOWN('PRIHODI 2022'!C23*1.041,-2)</f>
        <v>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32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33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34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35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36</v>
      </c>
      <c r="B28" s="68" t="s">
        <v>37</v>
      </c>
      <c r="C28" s="122">
        <f>ROUNDDOWN('PRIHODI 2022'!C28*1.041,-2)</f>
        <v>7071500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7071500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7071500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38</v>
      </c>
      <c r="B29" s="31" t="s">
        <v>39</v>
      </c>
      <c r="C29" s="80">
        <f>ROUNDDOWN('PRIHODI 2022'!C29*1.041,-2)</f>
        <v>6850800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6850800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6850800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>ROUNDDOWN('PRIHODI 2022'!C30*1.041,-2)</f>
        <v>220600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220600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220600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42</v>
      </c>
      <c r="B31" s="66" t="s">
        <v>43</v>
      </c>
      <c r="C31" s="122">
        <f>ROUNDDOWN('PRIHODI 2022'!C31*1.041,-2)</f>
        <v>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44</v>
      </c>
      <c r="B32" s="31" t="s">
        <v>45</v>
      </c>
      <c r="C32" s="80">
        <f>ROUNDDOWN('PRIHODI 2022'!C32*1.041,-2)</f>
        <v>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46</v>
      </c>
      <c r="B33" s="31" t="s">
        <v>47</v>
      </c>
      <c r="C33" s="80">
        <f>ROUNDDOWN('PRIHODI 2022'!C33*1.041,-2)</f>
        <v>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324</v>
      </c>
      <c r="B34" s="141" t="s">
        <v>328</v>
      </c>
      <c r="C34" s="44">
        <f>ROUNDDOWN('PRIHODI 2022'!C34*1.041,-2)</f>
        <v>104100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104100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104100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325</v>
      </c>
      <c r="C35" s="80">
        <f>ROUNDDOWN('PRIHODI 2022'!C35*1.041,-2)</f>
        <v>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326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327</v>
      </c>
      <c r="C37" s="80">
        <f>ROUNDDOWN('PRIHODI 2022'!C37*1.041,-2)</f>
        <v>104100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104100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104100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>ROUNDDOWN('PRIHODI 2022'!C38*1.041,-2)</f>
        <v>1000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1000</v>
      </c>
      <c r="G38" s="122">
        <f>ROUNDDOWN('PRIHODI 2022'!G38*1.041,-2)</f>
        <v>1000</v>
      </c>
      <c r="H38" s="122">
        <f>ROUNDDOWN('PRIHODI 2022'!H38*1.041,-2)</f>
        <v>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>ROUNDDOWN('PRIHODI 2022'!C39*1.041,-2)</f>
        <v>1000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1000</v>
      </c>
      <c r="G39" s="122">
        <f>ROUNDDOWN('PRIHODI 2022'!G39*1.041,-2)</f>
        <v>1000</v>
      </c>
      <c r="H39" s="122">
        <f>ROUNDDOWN('PRIHODI 2022'!H39*1.041,-2)</f>
        <v>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50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51</v>
      </c>
      <c r="C41" s="80">
        <f>ROUNDDOWN('PRIHODI 2022'!C41*1.041,-2)</f>
        <v>1000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1000</v>
      </c>
      <c r="G41" s="32">
        <f>ROUNDDOWN('PRIHODI 2022'!G41*1.041,-2)</f>
        <v>1000</v>
      </c>
      <c r="H41" s="32">
        <f>ROUNDDOWN('PRIHODI 2022'!H41*1.041,-2)</f>
        <v>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52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53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54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55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56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57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58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59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60</v>
      </c>
      <c r="B50" s="31" t="s">
        <v>61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62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63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64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65</v>
      </c>
      <c r="C54" s="122">
        <f>ROUNDDOWN('PRIHODI 2022'!C54*1.041,-2)</f>
        <v>449700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449700</v>
      </c>
      <c r="G54" s="122">
        <f>ROUNDDOWN('PRIHODI 2022'!G54*1.041,-2)</f>
        <v>0</v>
      </c>
      <c r="H54" s="122">
        <f>ROUNDDOWN('PRIHODI 2022'!H54*1.041,-2)</f>
        <v>449700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67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68</v>
      </c>
      <c r="C57" s="122">
        <f>ROUNDDOWN('PRIHODI 2022'!C57*1.041,-2)</f>
        <v>449700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449700</v>
      </c>
      <c r="G57" s="122">
        <f>ROUNDDOWN('PRIHODI 2022'!G57*1.041,-2)</f>
        <v>0</v>
      </c>
      <c r="H57" s="122">
        <f>ROUNDDOWN('PRIHODI 2022'!H57*1.041,-2)</f>
        <v>449700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69</v>
      </c>
      <c r="C58" s="80">
        <f>ROUNDDOWN('PRIHODI 2022'!C58*1.041,-2)</f>
        <v>449700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449700</v>
      </c>
      <c r="G58" s="81">
        <f>ROUNDDOWN('PRIHODI 2022'!G58*1.041,-2)</f>
        <v>0</v>
      </c>
      <c r="H58" s="153">
        <f>ROUNDDOWN('PRIHODI 2022'!H58*1.041,-2)</f>
        <v>449700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70</v>
      </c>
      <c r="B59" s="31" t="s">
        <v>71</v>
      </c>
      <c r="C59" s="80">
        <f>ROUNDDOWN('PRIHODI 2022'!C59*1.041,-2)</f>
        <v>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0</v>
      </c>
      <c r="G59" s="81">
        <f>ROUNDDOWN('PRIHODI 2022'!G59*1.041,-2)</f>
        <v>0</v>
      </c>
      <c r="H59" s="153">
        <f>ROUNDDOWN('PRIHODI 2022'!H59*1.041,-2)</f>
        <v>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72</v>
      </c>
      <c r="B60" s="31" t="s">
        <v>73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74</v>
      </c>
      <c r="C61" s="122">
        <f>ROUNDDOWN('PRIHODI 2022'!C61*1.041,-2)</f>
        <v>134200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134200</v>
      </c>
      <c r="G61" s="122">
        <f>ROUNDDOWN('PRIHODI 2022'!G61*1.041,-2)</f>
        <v>134200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>ROUNDDOWN('PRIHODI 2022'!C62*1.041,-2)</f>
        <v>134200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134200</v>
      </c>
      <c r="G62" s="122">
        <f>ROUNDDOWN('PRIHODI 2022'!G62*1.041,-2)</f>
        <v>134200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76</v>
      </c>
      <c r="C63" s="80">
        <f>ROUNDDOWN('PRIHODI 2022'!C63*1.041,-2)</f>
        <v>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0</v>
      </c>
      <c r="G63" s="153">
        <f>ROUNDDOWN('PRIHODI 2022'!G63*1.041,-2)</f>
        <v>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77</v>
      </c>
      <c r="C64" s="80">
        <f>ROUNDDOWN('PRIHODI 2022'!C64*1.041,-2)</f>
        <v>134200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134200</v>
      </c>
      <c r="G64" s="153">
        <f>ROUNDDOWN('PRIHODI 2022'!G64*1.041,-2)</f>
        <v>134200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78</v>
      </c>
      <c r="C65" s="122">
        <f>ROUNDDOWN('PRIHODI 2022'!C65*1.041,-2)</f>
        <v>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79</v>
      </c>
      <c r="C66" s="80">
        <f>ROUNDDOWN('PRIHODI 2022'!C66*1.041,-2)</f>
        <v>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80</v>
      </c>
      <c r="C67" s="80">
        <f>ROUNDDOWN('PRIHODI 2022'!C67*1.041,-2)</f>
        <v>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81</v>
      </c>
      <c r="B68" s="68" t="s">
        <v>82</v>
      </c>
      <c r="C68" s="122">
        <f>ROUNDDOWN('PRIHODI 2022'!C68*1.041,-2)</f>
        <v>1604100</v>
      </c>
      <c r="D68" s="122">
        <f>ROUNDDOWN('PRIHODI 2022'!D68*1.041,-2)</f>
        <v>714100</v>
      </c>
      <c r="E68" s="122">
        <f>ROUNDDOWN('PRIHODI 2022'!E68*1.041,-2)</f>
        <v>890000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>ROUNDDOWN('PRIHODI 2022'!C69*1.041,-2)</f>
        <v>1604100</v>
      </c>
      <c r="D69" s="122">
        <f>ROUNDDOWN('PRIHODI 2022'!D69*1.041,-2)</f>
        <v>714100</v>
      </c>
      <c r="E69" s="122">
        <f>ROUNDDOWN('PRIHODI 2022'!E69*1.041,-2)</f>
        <v>890000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141</v>
      </c>
      <c r="B70" s="34" t="s">
        <v>142</v>
      </c>
      <c r="C70" s="80">
        <f>ROUNDDOWN('PRIHODI 2022'!C70*1.041,-2)</f>
        <v>1602000</v>
      </c>
      <c r="D70" s="153">
        <f>ROUNDDOWN('PRIHODI 2022'!D70*1.041,-2)</f>
        <v>714100</v>
      </c>
      <c r="E70" s="153">
        <f>ROUNDDOWN('PRIHODI 2022'!E70*1.041,-2)</f>
        <v>887900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143</v>
      </c>
      <c r="B71" s="34" t="s">
        <v>144</v>
      </c>
      <c r="C71" s="80">
        <f>ROUNDDOWN('PRIHODI 2022'!C71*1.041,-2)</f>
        <v>2000</v>
      </c>
      <c r="D71" s="153">
        <f>ROUNDDOWN('PRIHODI 2022'!D71*1.041,-2)</f>
        <v>0</v>
      </c>
      <c r="E71" s="153">
        <f>ROUNDDOWN('PRIHODI 2022'!E71*1.041,-2)</f>
        <v>2000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145</v>
      </c>
      <c r="B72" s="34" t="s">
        <v>146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83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85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233</v>
      </c>
      <c r="C76" s="108">
        <f>ROUNDDOWN('PRIHODI 2022'!C76*1.041,-2)</f>
        <v>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0</v>
      </c>
      <c r="G76" s="123">
        <f>ROUNDDOWN('PRIHODI 2022'!G76*1.041,-2)</f>
        <v>0</v>
      </c>
      <c r="H76" s="123">
        <f>ROUNDDOWN('PRIHODI 2022'!H76*1.041,-2)</f>
        <v>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234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86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89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90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91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92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93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94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95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96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97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98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99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100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101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102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103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104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105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106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107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108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109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110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111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112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235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236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287" t="s">
        <v>273</v>
      </c>
      <c r="B108" s="288"/>
      <c r="C108" s="122">
        <f>ROUNDDOWN('PRIHODI 2022'!C108*1.041,-2)</f>
        <v>9364800</v>
      </c>
      <c r="D108" s="122">
        <f>ROUNDDOWN('PRIHODI 2022'!D108*1.041,-2)</f>
        <v>714100</v>
      </c>
      <c r="E108" s="122">
        <f>ROUNDDOWN('PRIHODI 2022'!E108*1.041,-2)</f>
        <v>890000</v>
      </c>
      <c r="F108" s="122">
        <f>ROUNDDOWN('PRIHODI 2022'!F108*1.041,-2)</f>
        <v>7760600</v>
      </c>
      <c r="G108" s="122">
        <f>ROUNDDOWN('PRIHODI 2022'!G108*1.041,-2)</f>
        <v>135300</v>
      </c>
      <c r="H108" s="122">
        <f>ROUNDDOWN('PRIHODI 2022'!H108*1.041,-2)</f>
        <v>449700</v>
      </c>
      <c r="I108" s="122">
        <f>ROUNDDOWN('PRIHODI 2022'!I108*1.041,-2)</f>
        <v>7071500</v>
      </c>
      <c r="J108" s="122">
        <f>ROUNDDOWN('PRIHODI 2022'!J108*1.041,-2)</f>
        <v>0</v>
      </c>
      <c r="K108" s="122">
        <f>ROUNDDOWN('PRIHODI 2022'!K108*1.041,-2)</f>
        <v>0</v>
      </c>
      <c r="L108" s="122">
        <f>ROUNDDOWN('PRIHODI 2022'!L108*1.041,-2)</f>
        <v>104100</v>
      </c>
      <c r="M108" s="122">
        <f>ROUNDDOWN('PRIHODI 2022'!M108*1.041,-2)</f>
        <v>0</v>
      </c>
      <c r="N108" s="122">
        <f>ROUNDDOWN('PRIHODI 2022'!N108*1.041,-2)</f>
        <v>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>ROUNDDOWN('PRIHODI 2022'!C109*1.041,-2)</f>
        <v>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0</v>
      </c>
      <c r="G109" s="86">
        <f>ROUNDDOWN('PRIHODI 2022'!G109*1.041,-2)</f>
        <v>0</v>
      </c>
      <c r="H109" s="86">
        <f>ROUNDDOWN('PRIHODI 2022'!H109*1.041,-2)</f>
        <v>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287" t="s">
        <v>276</v>
      </c>
      <c r="B110" s="288"/>
      <c r="C110" s="122">
        <f>ROUNDDOWN('PRIHODI 2022'!C110*1.041,-2)</f>
        <v>9364800</v>
      </c>
      <c r="D110" s="122">
        <f>ROUNDDOWN('PRIHODI 2022'!D110*1.041,-2)</f>
        <v>714100</v>
      </c>
      <c r="E110" s="122">
        <f>ROUNDDOWN('PRIHODI 2022'!E110*1.041,-2)</f>
        <v>890000</v>
      </c>
      <c r="F110" s="122">
        <f>ROUNDDOWN('PRIHODI 2022'!F110*1.041,-2)</f>
        <v>7760600</v>
      </c>
      <c r="G110" s="122">
        <f>ROUNDDOWN('PRIHODI 2022'!G110*1.041,-2)</f>
        <v>135300</v>
      </c>
      <c r="H110" s="122">
        <f>ROUNDDOWN('PRIHODI 2022'!H110*1.041,-2)</f>
        <v>449700</v>
      </c>
      <c r="I110" s="122">
        <f>ROUNDDOWN('PRIHODI 2022'!I110*1.041,-2)</f>
        <v>7071500</v>
      </c>
      <c r="J110" s="122">
        <f>ROUNDDOWN('PRIHODI 2022'!J110*1.041,-2)</f>
        <v>0</v>
      </c>
      <c r="K110" s="122">
        <f>ROUNDDOWN('PRIHODI 2022'!K110*1.041,-2)</f>
        <v>0</v>
      </c>
      <c r="L110" s="122">
        <f>ROUNDDOWN('PRIHODI 2022'!L110*1.041,-2)</f>
        <v>104100</v>
      </c>
      <c r="M110" s="122">
        <f>ROUNDDOWN('PRIHODI 2022'!M110*1.041,-2)</f>
        <v>0</v>
      </c>
      <c r="N110" s="122">
        <f>ROUNDDOWN('PRIHODI 2022'!N110*1.041,-2)</f>
        <v>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120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121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122</v>
      </c>
      <c r="B117" s="66" t="s">
        <v>271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272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123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125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126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131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132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133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134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237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238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289" t="s">
        <v>239</v>
      </c>
      <c r="B133" s="289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290" t="s">
        <v>240</v>
      </c>
      <c r="B134" s="290"/>
      <c r="C134" s="128">
        <f>ROUNDDOWN('PRIHODI 2022'!C134*1.041,-2)</f>
        <v>9364800</v>
      </c>
      <c r="D134" s="128">
        <f>ROUNDDOWN('PRIHODI 2022'!D134*1.041,-2)</f>
        <v>714100</v>
      </c>
      <c r="E134" s="128">
        <f>ROUNDDOWN('PRIHODI 2022'!E134*1.041,-2)</f>
        <v>890000</v>
      </c>
      <c r="F134" s="114">
        <f>ROUNDDOWN('PRIHODI 2022'!F134*1.041,-2)</f>
        <v>7760600</v>
      </c>
      <c r="G134" s="128">
        <f>ROUNDDOWN('PRIHODI 2022'!G134*1.041,-2)</f>
        <v>135300</v>
      </c>
      <c r="H134" s="128">
        <f>ROUNDDOWN('PRIHODI 2022'!H134*1.041,-2)</f>
        <v>449700</v>
      </c>
      <c r="I134" s="128">
        <f>ROUNDDOWN('PRIHODI 2022'!I134*1.041,-2)</f>
        <v>7071500</v>
      </c>
      <c r="J134" s="128">
        <f>ROUNDDOWN('PRIHODI 2022'!J134*1.041,-2)</f>
        <v>0</v>
      </c>
      <c r="K134" s="128">
        <f>ROUNDDOWN('PRIHODI 2022'!K134*1.041,-2)</f>
        <v>0</v>
      </c>
      <c r="L134" s="128">
        <f>ROUNDDOWN('PRIHODI 2022'!L134*1.041,-2)</f>
        <v>104100</v>
      </c>
      <c r="M134" s="128">
        <f>ROUNDDOWN('PRIHODI 2022'!M134*1.041,-2)</f>
        <v>0</v>
      </c>
      <c r="N134" s="128">
        <f>ROUNDDOWN('PRIHODI 2022'!N134*1.041,-2)</f>
        <v>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ROUNDDOWN('PRIHODI 2022'!C135*1.041,-2)</f>
        <v>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0</v>
      </c>
      <c r="G135" s="78">
        <f>ROUNDDOWN('PRIHODI 2022'!G135*1.041,-2)</f>
        <v>0</v>
      </c>
      <c r="H135" s="78">
        <f>ROUNDDOWN('PRIHODI 2022'!H135*1.041,-2)</f>
        <v>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algorithmName="SHA-512" hashValue="Vs+Sv84AyIMlKyL2pbShfvwHLGEHd5H3yexSMl1cIom/IhpKBHCVzs7Su/Ch3hu8IDZUis3V9J+a5iyi28dfWQ==" saltValue="8bNNCMw/CQmWK+MMOPD7X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zoomScaleNormal="100" zoomScaleSheetLayoutView="42" workbookViewId="0">
      <pane xSplit="3" ySplit="9" topLeftCell="D139" activePane="bottomRight" state="frozenSplit"/>
      <selection pane="topRight" activeCell="H1" sqref="H1"/>
      <selection pane="bottomLeft" activeCell="A10" sqref="A10"/>
      <selection pane="bottomRight" sqref="A1:Q19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369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370</v>
      </c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371</v>
      </c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310</v>
      </c>
      <c r="B6" s="29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243" t="s">
        <v>182</v>
      </c>
      <c r="I8" s="243" t="s">
        <v>183</v>
      </c>
      <c r="J8" s="243" t="s">
        <v>184</v>
      </c>
      <c r="K8" s="243" t="s">
        <v>188</v>
      </c>
      <c r="L8" s="243" t="s">
        <v>343</v>
      </c>
      <c r="M8" s="58" t="s">
        <v>189</v>
      </c>
      <c r="N8" s="238" t="s">
        <v>368</v>
      </c>
      <c r="O8" s="243" t="s">
        <v>185</v>
      </c>
      <c r="P8" s="243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341</v>
      </c>
      <c r="B10" s="292"/>
      <c r="C10" s="292"/>
      <c r="D10" s="236">
        <f>ROUNDDOWN(('RASHODI 2022'!D10*1.041),-2)</f>
        <v>9364800</v>
      </c>
      <c r="E10" s="236">
        <f>ROUNDDOWN(('RASHODI 2022'!E10*1.041),-2)</f>
        <v>714100</v>
      </c>
      <c r="F10" s="236">
        <f>ROUNDDOWN(('RASHODI 2022'!F10*1.041),-2)</f>
        <v>890000</v>
      </c>
      <c r="G10" s="236">
        <f>ROUNDDOWN(('RASHODI 2022'!G10*1.041),-2)</f>
        <v>7760600</v>
      </c>
      <c r="H10" s="236">
        <f>ROUNDDOWN(('RASHODI 2022'!H10*1.041),-2)</f>
        <v>135300</v>
      </c>
      <c r="I10" s="236">
        <f>ROUNDDOWN(('RASHODI 2022'!I10*1.041),-2)</f>
        <v>449700</v>
      </c>
      <c r="J10" s="236">
        <f>ROUNDDOWN(('RASHODI 2022'!J10*1.041),-2)</f>
        <v>7071500</v>
      </c>
      <c r="K10" s="236">
        <f>ROUNDDOWN(('RASHODI 2022'!K10*1.041),-2)</f>
        <v>0</v>
      </c>
      <c r="L10" s="236">
        <f>ROUNDDOWN(('RASHODI 2022'!L10*1.041),-2)</f>
        <v>0</v>
      </c>
      <c r="M10" s="236">
        <f>ROUNDDOWN(('RASHODI 2022'!M10*1.041),-2)</f>
        <v>104100</v>
      </c>
      <c r="N10" s="236">
        <f>ROUNDDOWN(('RASHODI 2022'!N10*1.041),-2)</f>
        <v>0</v>
      </c>
      <c r="O10" s="236">
        <f>ROUNDDOWN(('RASHODI 2022'!O10*1.041),-2)</f>
        <v>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4"/>
      <c r="C11" s="294"/>
      <c r="D11" s="183">
        <f>ROUNDDOWN(('RASHODI 2022'!D11*1.041),-2)</f>
        <v>7714800</v>
      </c>
      <c r="E11" s="183">
        <f>ROUNDDOWN(('RASHODI 2022'!E11*1.041),-2)</f>
        <v>714100</v>
      </c>
      <c r="F11" s="183">
        <f>ROUNDDOWN(('RASHODI 2022'!F11*1.041),-2)</f>
        <v>14500</v>
      </c>
      <c r="G11" s="183">
        <f>ROUNDDOWN(('RASHODI 2022'!G11*1.041),-2)</f>
        <v>6986100</v>
      </c>
      <c r="H11" s="183">
        <f>ROUNDDOWN(('RASHODI 2022'!H11*1.041),-2)</f>
        <v>135300</v>
      </c>
      <c r="I11" s="183">
        <f>ROUNDDOWN(('RASHODI 2022'!I11*1.041),-2)</f>
        <v>0</v>
      </c>
      <c r="J11" s="183">
        <f>ROUNDDOWN(('RASHODI 2022'!J11*1.041),-2)</f>
        <v>6850800</v>
      </c>
      <c r="K11" s="183">
        <f>ROUNDDOWN(('RASHODI 2022'!K11*1.041),-2)</f>
        <v>0</v>
      </c>
      <c r="L11" s="183">
        <f>ROUNDDOWN(('RASHODI 2022'!L11*1.041),-2)</f>
        <v>0</v>
      </c>
      <c r="M11" s="183">
        <f>ROUNDDOWN(('RASHODI 2022'!M11*1.041),-2)</f>
        <v>0</v>
      </c>
      <c r="N11" s="183">
        <f>ROUNDDOWN(('RASHODI 2022'!N11*1.041),-2)</f>
        <v>0</v>
      </c>
      <c r="O11" s="183">
        <f>ROUNDDOWN(('RASHODI 2022'!O11*1.041),-2)</f>
        <v>0</v>
      </c>
      <c r="P11" s="183">
        <f>ROUNDDOWN(('RASHODI 2022'!P11*1.041),-2)</f>
        <v>0</v>
      </c>
      <c r="Q11" s="183">
        <f>ROUNDDOWN(('RASHODI 2022'!Q11*1.041),-2)</f>
        <v>0</v>
      </c>
      <c r="R11" s="304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ROUNDDOWN(('RASHODI 2022'!D12*1.041),-2)</f>
        <v>6693600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6693600</v>
      </c>
      <c r="H12" s="159">
        <f>ROUNDDOWN(('RASHODI 2022'!H12*1.041),-2)</f>
        <v>0</v>
      </c>
      <c r="I12" s="159">
        <f>ROUNDDOWN(('RASHODI 2022'!I12*1.041),-2)</f>
        <v>0</v>
      </c>
      <c r="J12" s="159">
        <f>ROUNDDOWN(('RASHODI 2022'!J12*1.041),-2)</f>
        <v>6693600</v>
      </c>
      <c r="K12" s="159">
        <f>ROUNDDOWN(('RASHODI 2022'!K12*1.041),-2)</f>
        <v>0</v>
      </c>
      <c r="L12" s="159">
        <f>ROUNDDOWN(('RASHODI 2022'!L12*1.041),-2)</f>
        <v>0</v>
      </c>
      <c r="M12" s="159">
        <f>ROUNDDOWN(('RASHODI 2022'!M12*1.041),-2)</f>
        <v>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304"/>
    </row>
    <row r="13" spans="1:18" s="156" customFormat="1" ht="37.5" customHeight="1" x14ac:dyDescent="0.2">
      <c r="B13" s="157">
        <v>311</v>
      </c>
      <c r="C13" s="158" t="s">
        <v>242</v>
      </c>
      <c r="D13" s="159">
        <f>ROUNDDOWN(('RASHODI 2022'!D13*1.041),-2)</f>
        <v>5517300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5517300</v>
      </c>
      <c r="H13" s="159">
        <f>ROUNDDOWN(('RASHODI 2022'!H13*1.041),-2)</f>
        <v>0</v>
      </c>
      <c r="I13" s="159">
        <f>ROUNDDOWN(('RASHODI 2022'!I13*1.041),-2)</f>
        <v>0</v>
      </c>
      <c r="J13" s="159">
        <f>ROUNDDOWN(('RASHODI 2022'!J13*1.041),-2)</f>
        <v>5517300</v>
      </c>
      <c r="K13" s="159">
        <f>ROUNDDOWN(('RASHODI 2022'!K13*1.041),-2)</f>
        <v>0</v>
      </c>
      <c r="L13" s="159">
        <f>ROUNDDOWN(('RASHODI 2022'!L13*1.041),-2)</f>
        <v>0</v>
      </c>
      <c r="M13" s="159">
        <f>ROUNDDOWN(('RASHODI 2022'!M13*1.041),-2)</f>
        <v>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304"/>
    </row>
    <row r="14" spans="1:18" s="161" customFormat="1" ht="37.5" customHeight="1" x14ac:dyDescent="0.2">
      <c r="B14" s="162">
        <v>3111</v>
      </c>
      <c r="C14" s="163" t="s">
        <v>147</v>
      </c>
      <c r="D14" s="164">
        <f>ROUNDDOWN(('RASHODI 2022'!D14*1.041),-2)</f>
        <v>5517300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5517300</v>
      </c>
      <c r="H14" s="166">
        <f>ROUNDDOWN(('RASHODI 2022'!H14*1.041),-2)</f>
        <v>0</v>
      </c>
      <c r="I14" s="166">
        <f>ROUNDDOWN(('RASHODI 2022'!I14*1.041),-2)</f>
        <v>0</v>
      </c>
      <c r="J14" s="166">
        <f>ROUNDDOWN(('RASHODI 2022'!J14*1.041),-2)</f>
        <v>5517300</v>
      </c>
      <c r="K14" s="166">
        <f>ROUNDDOWN(('RASHODI 2022'!K14*1.041),-2)</f>
        <v>0</v>
      </c>
      <c r="L14" s="166">
        <f>ROUNDDOWN(('RASHODI 2022'!L14*1.041),-2)</f>
        <v>0</v>
      </c>
      <c r="M14" s="166">
        <f>ROUNDDOWN(('RASHODI 2022'!M14*1.041),-2)</f>
        <v>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304"/>
    </row>
    <row r="15" spans="1:18" s="161" customFormat="1" ht="37.5" customHeight="1" x14ac:dyDescent="0.2">
      <c r="B15" s="162">
        <v>3112</v>
      </c>
      <c r="C15" s="163" t="s">
        <v>195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>ROUNDDOWN(('RASHODI 2022'!D16*1.041),-2)</f>
        <v>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>ROUNDDOWN(('RASHODI 2022'!D17*1.041),-2)</f>
        <v>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ROUNDDOWN(('RASHODI 2022'!D18*1.041),-2)</f>
        <v>260200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260200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260200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>ROUNDDOWN(('RASHODI 2022'!D19*1.041),-2)</f>
        <v>260200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260200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260200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>ROUNDDOWN(('RASHODI 2022'!D20*1.041),-2)</f>
        <v>916000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916000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916000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>ROUNDDOWN(('RASHODI 2022'!D21*1.041),-2)</f>
        <v>916000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916000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916000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>ROUNDDOWN(('RASHODI 2022'!D22*1.041),-2)</f>
        <v>1009700</v>
      </c>
      <c r="E22" s="159">
        <f>ROUNDDOWN(('RASHODI 2022'!E22*1.041),-2)</f>
        <v>708900</v>
      </c>
      <c r="F22" s="159">
        <f>ROUNDDOWN(('RASHODI 2022'!F22*1.041),-2)</f>
        <v>14500</v>
      </c>
      <c r="G22" s="160">
        <f>ROUNDDOWN(('RASHODI 2022'!G22*1.041),-2)</f>
        <v>286200</v>
      </c>
      <c r="H22" s="159">
        <f>ROUNDDOWN(('RASHODI 2022'!H22*1.041),-2)</f>
        <v>129000</v>
      </c>
      <c r="I22" s="159">
        <f>ROUNDDOWN(('RASHODI 2022'!I22*1.041),-2)</f>
        <v>0</v>
      </c>
      <c r="J22" s="159">
        <f>ROUNDDOWN(('RASHODI 2022'!J22*1.041),-2)</f>
        <v>157100</v>
      </c>
      <c r="K22" s="159">
        <f>ROUNDDOWN(('RASHODI 2022'!K22*1.041),-2)</f>
        <v>0</v>
      </c>
      <c r="L22" s="159">
        <f>ROUNDDOWN(('RASHODI 2022'!L22*1.041),-2)</f>
        <v>0</v>
      </c>
      <c r="M22" s="159">
        <f>ROUNDDOWN(('RASHODI 2022'!M22*1.041),-2)</f>
        <v>0</v>
      </c>
      <c r="N22" s="159">
        <f>ROUNDDOWN(('RASHODI 2022'!N22*1.041),-2)</f>
        <v>0</v>
      </c>
      <c r="O22" s="159">
        <f>ROUNDDOWN(('RASHODI 2022'!O22*1.041),-2)</f>
        <v>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ROUNDDOWN(('RASHODI 2022'!D23*1.041),-2)</f>
        <v>166500</v>
      </c>
      <c r="E23" s="159">
        <f>ROUNDDOWN(('RASHODI 2022'!E23*1.041),-2)</f>
        <v>9300</v>
      </c>
      <c r="F23" s="159">
        <f>ROUNDDOWN(('RASHODI 2022'!F23*1.041),-2)</f>
        <v>0</v>
      </c>
      <c r="G23" s="160">
        <f>ROUNDDOWN(('RASHODI 2022'!G23*1.041),-2)</f>
        <v>157100</v>
      </c>
      <c r="H23" s="159">
        <f>ROUNDDOWN(('RASHODI 2022'!H23*1.041),-2)</f>
        <v>0</v>
      </c>
      <c r="I23" s="159">
        <f>ROUNDDOWN(('RASHODI 2022'!I23*1.041),-2)</f>
        <v>0</v>
      </c>
      <c r="J23" s="159">
        <f>ROUNDDOWN(('RASHODI 2022'!J23*1.041),-2)</f>
        <v>157100</v>
      </c>
      <c r="K23" s="159">
        <f>ROUNDDOWN(('RASHODI 2022'!K23*1.041),-2)</f>
        <v>0</v>
      </c>
      <c r="L23" s="159">
        <f>ROUNDDOWN(('RASHODI 2022'!L23*1.041),-2)</f>
        <v>0</v>
      </c>
      <c r="M23" s="159">
        <f>ROUNDDOWN(('RASHODI 2022'!M23*1.041),-2)</f>
        <v>0</v>
      </c>
      <c r="N23" s="159">
        <f>ROUNDDOWN(('RASHODI 2022'!N23*1.041),-2)</f>
        <v>0</v>
      </c>
      <c r="O23" s="159">
        <f>ROUNDDOWN(('RASHODI 2022'!O23*1.041),-2)</f>
        <v>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>ROUNDDOWN(('RASHODI 2022'!D24*1.041),-2)</f>
        <v>4100</v>
      </c>
      <c r="E24" s="166">
        <f>ROUNDDOWN(('RASHODI 2022'!E24*1.041),-2)</f>
        <v>4100</v>
      </c>
      <c r="F24" s="165">
        <f>ROUNDDOWN(('RASHODI 2022'!F24*1.041),-2)</f>
        <v>0</v>
      </c>
      <c r="G24" s="164">
        <f>ROUNDDOWN(('RASHODI 2022'!G24*1.041),-2)</f>
        <v>0</v>
      </c>
      <c r="H24" s="166">
        <f>ROUNDDOWN(('RASHODI 2022'!H24*1.041),-2)</f>
        <v>0</v>
      </c>
      <c r="I24" s="166">
        <f>ROUNDDOWN(('RASHODI 2022'!I24*1.041),-2)</f>
        <v>0</v>
      </c>
      <c r="J24" s="166">
        <f>ROUNDDOWN(('RASHODI 2022'!J24*1.041),-2)</f>
        <v>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0</v>
      </c>
      <c r="N24" s="166">
        <f>ROUNDDOWN(('RASHODI 2022'!N24*1.041),-2)</f>
        <v>0</v>
      </c>
      <c r="O24" s="166">
        <f>ROUNDDOWN(('RASHODI 2022'!O24*1.041),-2)</f>
        <v>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>ROUNDDOWN(('RASHODI 2022'!D25*1.041),-2)</f>
        <v>157100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157100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157100</v>
      </c>
      <c r="K25" s="166">
        <f>ROUNDDOWN(('RASHODI 2022'!K25*1.041),-2)</f>
        <v>0</v>
      </c>
      <c r="L25" s="166">
        <f>ROUNDDOWN(('RASHODI 2022'!L25*1.041),-2)</f>
        <v>0</v>
      </c>
      <c r="M25" s="166">
        <f>ROUNDDOWN(('RASHODI 2022'!M25*1.041),-2)</f>
        <v>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>ROUNDDOWN(('RASHODI 2022'!D26*1.041),-2)</f>
        <v>5200</v>
      </c>
      <c r="E26" s="166">
        <f>ROUNDDOWN(('RASHODI 2022'!E26*1.041),-2)</f>
        <v>5200</v>
      </c>
      <c r="F26" s="165">
        <f>ROUNDDOWN(('RASHODI 2022'!F26*1.041),-2)</f>
        <v>0</v>
      </c>
      <c r="G26" s="164">
        <f>ROUNDDOWN(('RASHODI 2022'!G26*1.041),-2)</f>
        <v>0</v>
      </c>
      <c r="H26" s="166">
        <f>ROUNDDOWN(('RASHODI 2022'!H26*1.041),-2)</f>
        <v>0</v>
      </c>
      <c r="I26" s="166">
        <f>ROUNDDOWN(('RASHODI 2022'!I26*1.041),-2)</f>
        <v>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0</v>
      </c>
      <c r="N26" s="166">
        <f>ROUNDDOWN(('RASHODI 2022'!N26*1.041),-2)</f>
        <v>0</v>
      </c>
      <c r="O26" s="166">
        <f>ROUNDDOWN(('RASHODI 2022'!O26*1.041),-2)</f>
        <v>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>ROUNDDOWN(('RASHODI 2022'!D27*1.041),-2)</f>
        <v>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0</v>
      </c>
      <c r="H27" s="166">
        <f>ROUNDDOWN(('RASHODI 2022'!H27*1.041),-2)</f>
        <v>0</v>
      </c>
      <c r="I27" s="166">
        <f>ROUNDDOWN(('RASHODI 2022'!I27*1.041),-2)</f>
        <v>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>ROUNDDOWN(('RASHODI 2022'!D28*1.041),-2)</f>
        <v>520500</v>
      </c>
      <c r="E28" s="159">
        <f>ROUNDDOWN(('RASHODI 2022'!E28*1.041),-2)</f>
        <v>458000</v>
      </c>
      <c r="F28" s="159">
        <f>ROUNDDOWN(('RASHODI 2022'!F28*1.041),-2)</f>
        <v>0</v>
      </c>
      <c r="G28" s="160">
        <f>ROUNDDOWN(('RASHODI 2022'!G28*1.041),-2)</f>
        <v>62400</v>
      </c>
      <c r="H28" s="159">
        <f>ROUNDDOWN(('RASHODI 2022'!H28*1.041),-2)</f>
        <v>62400</v>
      </c>
      <c r="I28" s="159">
        <f>ROUNDDOWN(('RASHODI 2022'!I28*1.041),-2)</f>
        <v>0</v>
      </c>
      <c r="J28" s="159">
        <f>ROUNDDOWN(('RASHODI 2022'!J28*1.041),-2)</f>
        <v>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0</v>
      </c>
      <c r="N28" s="159">
        <f>ROUNDDOWN(('RASHODI 2022'!N28*1.041),-2)</f>
        <v>0</v>
      </c>
      <c r="O28" s="159">
        <f>ROUNDDOWN(('RASHODI 2022'!O28*1.041),-2)</f>
        <v>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>ROUNDDOWN(('RASHODI 2022'!D29*1.041),-2)</f>
        <v>54100</v>
      </c>
      <c r="E29" s="166">
        <f>ROUNDDOWN(('RASHODI 2022'!E29*1.041),-2)</f>
        <v>38500</v>
      </c>
      <c r="F29" s="165">
        <f>ROUNDDOWN(('RASHODI 2022'!F29*1.041),-2)</f>
        <v>0</v>
      </c>
      <c r="G29" s="164">
        <f>ROUNDDOWN(('RASHODI 2022'!G29*1.041),-2)</f>
        <v>15600</v>
      </c>
      <c r="H29" s="166">
        <f>ROUNDDOWN(('RASHODI 2022'!H29*1.041),-2)</f>
        <v>15600</v>
      </c>
      <c r="I29" s="166">
        <f>ROUNDDOWN(('RASHODI 2022'!I29*1.041),-2)</f>
        <v>0</v>
      </c>
      <c r="J29" s="166">
        <f>ROUNDDOWN(('RASHODI 2022'!J29*1.041),-2)</f>
        <v>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0</v>
      </c>
      <c r="N29" s="166">
        <f>ROUNDDOWN(('RASHODI 2022'!N29*1.041),-2)</f>
        <v>0</v>
      </c>
      <c r="O29" s="166">
        <f>ROUNDDOWN(('RASHODI 2022'!O29*1.041),-2)</f>
        <v>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>ROUNDDOWN(('RASHODI 2022'!D30*1.041),-2)</f>
        <v>4100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4100</v>
      </c>
      <c r="H30" s="166">
        <f>ROUNDDOWN(('RASHODI 2022'!H30*1.041),-2)</f>
        <v>4100</v>
      </c>
      <c r="I30" s="166">
        <f>ROUNDDOWN(('RASHODI 2022'!I30*1.041),-2)</f>
        <v>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>ROUNDDOWN(('RASHODI 2022'!D31*1.041),-2)</f>
        <v>416400</v>
      </c>
      <c r="E31" s="166">
        <f>ROUNDDOWN(('RASHODI 2022'!E31*1.041),-2)</f>
        <v>393400</v>
      </c>
      <c r="F31" s="165">
        <f>ROUNDDOWN(('RASHODI 2022'!F31*1.041),-2)</f>
        <v>0</v>
      </c>
      <c r="G31" s="164">
        <f>ROUNDDOWN(('RASHODI 2022'!G31*1.041),-2)</f>
        <v>22900</v>
      </c>
      <c r="H31" s="166">
        <f>ROUNDDOWN(('RASHODI 2022'!H31*1.041),-2)</f>
        <v>22900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>ROUNDDOWN(('RASHODI 2022'!D32*1.041),-2)</f>
        <v>20800</v>
      </c>
      <c r="E32" s="166">
        <f>ROUNDDOWN(('RASHODI 2022'!E32*1.041),-2)</f>
        <v>16600</v>
      </c>
      <c r="F32" s="165">
        <f>ROUNDDOWN(('RASHODI 2022'!F32*1.041),-2)</f>
        <v>0</v>
      </c>
      <c r="G32" s="164">
        <f>ROUNDDOWN(('RASHODI 2022'!G32*1.041),-2)</f>
        <v>4100</v>
      </c>
      <c r="H32" s="166">
        <f>ROUNDDOWN(('RASHODI 2022'!H32*1.041),-2)</f>
        <v>4100</v>
      </c>
      <c r="I32" s="166">
        <f>ROUNDDOWN(('RASHODI 2022'!I32*1.041),-2)</f>
        <v>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>ROUNDDOWN(('RASHODI 2022'!D33*1.041),-2)</f>
        <v>20800</v>
      </c>
      <c r="E33" s="166">
        <f>ROUNDDOWN(('RASHODI 2022'!E33*1.041),-2)</f>
        <v>7200</v>
      </c>
      <c r="F33" s="165">
        <f>ROUNDDOWN(('RASHODI 2022'!F33*1.041),-2)</f>
        <v>0</v>
      </c>
      <c r="G33" s="164">
        <f>ROUNDDOWN(('RASHODI 2022'!G33*1.041),-2)</f>
        <v>13500</v>
      </c>
      <c r="H33" s="166">
        <f>ROUNDDOWN(('RASHODI 2022'!H33*1.041),-2)</f>
        <v>13500</v>
      </c>
      <c r="I33" s="166">
        <f>ROUNDDOWN(('RASHODI 2022'!I33*1.041),-2)</f>
        <v>0</v>
      </c>
      <c r="J33" s="166">
        <f>ROUNDDOWN(('RASHODI 2022'!J33*1.041),-2)</f>
        <v>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>ROUNDDOWN(('RASHODI 2022'!D34*1.041),-2)</f>
        <v>4100</v>
      </c>
      <c r="E34" s="166">
        <f>ROUNDDOWN(('RASHODI 2022'!E34*1.041),-2)</f>
        <v>2000</v>
      </c>
      <c r="F34" s="165">
        <f>ROUNDDOWN(('RASHODI 2022'!F34*1.041),-2)</f>
        <v>0</v>
      </c>
      <c r="G34" s="164">
        <f>ROUNDDOWN(('RASHODI 2022'!G34*1.041),-2)</f>
        <v>2000</v>
      </c>
      <c r="H34" s="166">
        <f>ROUNDDOWN(('RASHODI 2022'!H34*1.041),-2)</f>
        <v>2000</v>
      </c>
      <c r="I34" s="166">
        <f>ROUNDDOWN(('RASHODI 2022'!I34*1.041),-2)</f>
        <v>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ROUNDDOWN(('RASHODI 2022'!D35*1.041),-2)</f>
        <v>269600</v>
      </c>
      <c r="E35" s="159">
        <f>ROUNDDOWN(('RASHODI 2022'!E35*1.041),-2)</f>
        <v>222700</v>
      </c>
      <c r="F35" s="159">
        <f>ROUNDDOWN(('RASHODI 2022'!F35*1.041),-2)</f>
        <v>0</v>
      </c>
      <c r="G35" s="160">
        <f>ROUNDDOWN(('RASHODI 2022'!G35*1.041),-2)</f>
        <v>46800</v>
      </c>
      <c r="H35" s="159">
        <f>ROUNDDOWN(('RASHODI 2022'!H35*1.041),-2)</f>
        <v>46800</v>
      </c>
      <c r="I35" s="159">
        <f>ROUNDDOWN(('RASHODI 2022'!I35*1.041),-2)</f>
        <v>0</v>
      </c>
      <c r="J35" s="159">
        <f>ROUNDDOWN(('RASHODI 2022'!J35*1.041),-2)</f>
        <v>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>ROUNDDOWN(('RASHODI 2022'!D36*1.041),-2)</f>
        <v>20800</v>
      </c>
      <c r="E36" s="166">
        <f>ROUNDDOWN(('RASHODI 2022'!E36*1.041),-2)</f>
        <v>14500</v>
      </c>
      <c r="F36" s="165">
        <f>ROUNDDOWN(('RASHODI 2022'!F36*1.041),-2)</f>
        <v>0</v>
      </c>
      <c r="G36" s="164">
        <f>ROUNDDOWN(('RASHODI 2022'!G36*1.041),-2)</f>
        <v>6200</v>
      </c>
      <c r="H36" s="166">
        <f>ROUNDDOWN(('RASHODI 2022'!H36*1.041),-2)</f>
        <v>6200</v>
      </c>
      <c r="I36" s="166">
        <f>ROUNDDOWN(('RASHODI 2022'!I36*1.041),-2)</f>
        <v>0</v>
      </c>
      <c r="J36" s="166">
        <f>ROUNDDOWN(('RASHODI 2022'!J36*1.041),-2)</f>
        <v>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>ROUNDDOWN(('RASHODI 2022'!D37*1.041),-2)</f>
        <v>107200</v>
      </c>
      <c r="E37" s="169">
        <f>ROUNDDOWN(('RASHODI 2022'!E37*1.041),-2)</f>
        <v>107200</v>
      </c>
      <c r="F37" s="165">
        <f>ROUNDDOWN(('RASHODI 2022'!F37*1.041),-2)</f>
        <v>0</v>
      </c>
      <c r="G37" s="164">
        <f>ROUNDDOWN(('RASHODI 2022'!G37*1.041),-2)</f>
        <v>0</v>
      </c>
      <c r="H37" s="166">
        <f>ROUNDDOWN(('RASHODI 2022'!H37*1.041),-2)</f>
        <v>0</v>
      </c>
      <c r="I37" s="166">
        <f>ROUNDDOWN(('RASHODI 2022'!I37*1.041),-2)</f>
        <v>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>ROUNDDOWN(('RASHODI 2022'!D38*1.041),-2)</f>
        <v>2000</v>
      </c>
      <c r="E38" s="166">
        <f>ROUNDDOWN(('RASHODI 2022'!E38*1.041),-2)</f>
        <v>2000</v>
      </c>
      <c r="F38" s="165">
        <f>ROUNDDOWN(('RASHODI 2022'!F38*1.041),-2)</f>
        <v>0</v>
      </c>
      <c r="G38" s="164">
        <f>ROUNDDOWN(('RASHODI 2022'!G38*1.041),-2)</f>
        <v>0</v>
      </c>
      <c r="H38" s="166">
        <f>ROUNDDOWN(('RASHODI 2022'!H38*1.041),-2)</f>
        <v>0</v>
      </c>
      <c r="I38" s="166">
        <f>ROUNDDOWN(('RASHODI 2022'!I38*1.041),-2)</f>
        <v>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>ROUNDDOWN(('RASHODI 2022'!D39*1.041),-2)</f>
        <v>62400</v>
      </c>
      <c r="E39" s="166">
        <f>ROUNDDOWN(('RASHODI 2022'!E39*1.041),-2)</f>
        <v>62400</v>
      </c>
      <c r="F39" s="165">
        <f>ROUNDDOWN(('RASHODI 2022'!F39*1.041),-2)</f>
        <v>0</v>
      </c>
      <c r="G39" s="164">
        <f>ROUNDDOWN(('RASHODI 2022'!G39*1.041),-2)</f>
        <v>0</v>
      </c>
      <c r="H39" s="166">
        <f>ROUNDDOWN(('RASHODI 2022'!H39*1.041),-2)</f>
        <v>0</v>
      </c>
      <c r="I39" s="166">
        <f>ROUNDDOWN(('RASHODI 2022'!I39*1.041),-2)</f>
        <v>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>ROUNDDOWN(('RASHODI 2022'!D40*1.041),-2)</f>
        <v>7200</v>
      </c>
      <c r="E40" s="166">
        <f>ROUNDDOWN(('RASHODI 2022'!E40*1.041),-2)</f>
        <v>0</v>
      </c>
      <c r="F40" s="165">
        <f>ROUNDDOWN(('RASHODI 2022'!F40*1.041),-2)</f>
        <v>0</v>
      </c>
      <c r="G40" s="164">
        <f>ROUNDDOWN(('RASHODI 2022'!G40*1.041),-2)</f>
        <v>7200</v>
      </c>
      <c r="H40" s="166">
        <f>ROUNDDOWN(('RASHODI 2022'!H40*1.041),-2)</f>
        <v>7200</v>
      </c>
      <c r="I40" s="166">
        <f>ROUNDDOWN(('RASHODI 2022'!I40*1.041),-2)</f>
        <v>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>ROUNDDOWN(('RASHODI 2022'!D41*1.041),-2)</f>
        <v>16600</v>
      </c>
      <c r="E41" s="166">
        <f>ROUNDDOWN(('RASHODI 2022'!E41*1.041),-2)</f>
        <v>16600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>ROUNDDOWN(('RASHODI 2022'!D42*1.041),-2)</f>
        <v>3100</v>
      </c>
      <c r="E42" s="166">
        <f>ROUNDDOWN(('RASHODI 2022'!E42*1.041),-2)</f>
        <v>3100</v>
      </c>
      <c r="F42" s="165">
        <f>ROUNDDOWN(('RASHODI 2022'!F42*1.041),-2)</f>
        <v>0</v>
      </c>
      <c r="G42" s="164">
        <f>ROUNDDOWN(('RASHODI 2022'!G42*1.041),-2)</f>
        <v>0</v>
      </c>
      <c r="H42" s="166">
        <f>ROUNDDOWN(('RASHODI 2022'!H42*1.041),-2)</f>
        <v>0</v>
      </c>
      <c r="I42" s="166">
        <f>ROUNDDOWN(('RASHODI 2022'!I42*1.041),-2)</f>
        <v>0</v>
      </c>
      <c r="J42" s="166">
        <f>ROUNDDOWN(('RASHODI 2022'!J42*1.041),-2)</f>
        <v>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>ROUNDDOWN(('RASHODI 2022'!D43*1.041),-2)</f>
        <v>39500</v>
      </c>
      <c r="E43" s="166">
        <f>ROUNDDOWN(('RASHODI 2022'!E43*1.041),-2)</f>
        <v>8300</v>
      </c>
      <c r="F43" s="165">
        <f>ROUNDDOWN(('RASHODI 2022'!F43*1.041),-2)</f>
        <v>0</v>
      </c>
      <c r="G43" s="164">
        <f>ROUNDDOWN(('RASHODI 2022'!G43*1.041),-2)</f>
        <v>31200</v>
      </c>
      <c r="H43" s="166">
        <f>ROUNDDOWN(('RASHODI 2022'!H43*1.041),-2)</f>
        <v>31200</v>
      </c>
      <c r="I43" s="166">
        <f>ROUNDDOWN(('RASHODI 2022'!I43*1.041),-2)</f>
        <v>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>ROUNDDOWN(('RASHODI 2022'!D44*1.041),-2)</f>
        <v>10400</v>
      </c>
      <c r="E44" s="166">
        <f>ROUNDDOWN(('RASHODI 2022'!E44*1.041),-2)</f>
        <v>8300</v>
      </c>
      <c r="F44" s="165">
        <f>ROUNDDOWN(('RASHODI 2022'!F44*1.041),-2)</f>
        <v>0</v>
      </c>
      <c r="G44" s="164">
        <f>ROUNDDOWN(('RASHODI 2022'!G44*1.041),-2)</f>
        <v>2000</v>
      </c>
      <c r="H44" s="166">
        <f>ROUNDDOWN(('RASHODI 2022'!H44*1.041),-2)</f>
        <v>2000</v>
      </c>
      <c r="I44" s="166">
        <f>ROUNDDOWN(('RASHODI 2022'!I44*1.041),-2)</f>
        <v>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ROUNDDOWN(('RASHODI 2022'!D47*1.041),-2)</f>
        <v>53000</v>
      </c>
      <c r="E47" s="159">
        <f>ROUNDDOWN(('RASHODI 2022'!E47*1.041),-2)</f>
        <v>18700</v>
      </c>
      <c r="F47" s="159">
        <f>ROUNDDOWN(('RASHODI 2022'!F47*1.041),-2)</f>
        <v>14500</v>
      </c>
      <c r="G47" s="160">
        <f>ROUNDDOWN(('RASHODI 2022'!G47*1.041),-2)</f>
        <v>19700</v>
      </c>
      <c r="H47" s="159">
        <f>ROUNDDOWN(('RASHODI 2022'!H47*1.041),-2)</f>
        <v>19700</v>
      </c>
      <c r="I47" s="159">
        <f>ROUNDDOWN(('RASHODI 2022'!I47*1.041),-2)</f>
        <v>0</v>
      </c>
      <c r="J47" s="159">
        <f>ROUNDDOWN(('RASHODI 2022'!J47*1.041),-2)</f>
        <v>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306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>ROUNDDOWN(('RASHODI 2022'!D48*1.041),-2)</f>
        <v>14500</v>
      </c>
      <c r="E48" s="165">
        <f>ROUNDDOWN(('RASHODI 2022'!E48*1.041),-2)</f>
        <v>0</v>
      </c>
      <c r="F48" s="172">
        <f>ROUNDDOWN(('RASHODI 2022'!F48*1.041),-2)</f>
        <v>14500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306"/>
    </row>
    <row r="49" spans="2:18" s="161" customFormat="1" ht="37.5" customHeight="1" x14ac:dyDescent="0.2">
      <c r="B49" s="162">
        <v>3292</v>
      </c>
      <c r="C49" s="163" t="s">
        <v>168</v>
      </c>
      <c r="D49" s="164">
        <f>ROUNDDOWN(('RASHODI 2022'!D49*1.041),-2)</f>
        <v>8300</v>
      </c>
      <c r="E49" s="166">
        <f>ROUNDDOWN(('RASHODI 2022'!E49*1.041),-2)</f>
        <v>8300</v>
      </c>
      <c r="F49" s="165">
        <f>ROUNDDOWN(('RASHODI 2022'!F49*1.041),-2)</f>
        <v>0</v>
      </c>
      <c r="G49" s="164">
        <f>ROUNDDOWN(('RASHODI 2022'!G49*1.041),-2)</f>
        <v>0</v>
      </c>
      <c r="H49" s="166">
        <f>ROUNDDOWN(('RASHODI 2022'!H49*1.041),-2)</f>
        <v>0</v>
      </c>
      <c r="I49" s="166">
        <f>ROUNDDOWN(('RASHODI 2022'!I49*1.041),-2)</f>
        <v>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307"/>
    </row>
    <row r="50" spans="2:18" s="161" customFormat="1" ht="37.5" customHeight="1" x14ac:dyDescent="0.2">
      <c r="B50" s="162">
        <v>3293</v>
      </c>
      <c r="C50" s="163" t="s">
        <v>169</v>
      </c>
      <c r="D50" s="164">
        <f>ROUNDDOWN(('RASHODI 2022'!D50*1.041),-2)</f>
        <v>2000</v>
      </c>
      <c r="E50" s="166">
        <f>ROUNDDOWN(('RASHODI 2022'!E50*1.041),-2)</f>
        <v>1000</v>
      </c>
      <c r="F50" s="165">
        <f>ROUNDDOWN(('RASHODI 2022'!F50*1.041),-2)</f>
        <v>0</v>
      </c>
      <c r="G50" s="164">
        <f>ROUNDDOWN(('RASHODI 2022'!G50*1.041),-2)</f>
        <v>1000</v>
      </c>
      <c r="H50" s="166">
        <f>ROUNDDOWN(('RASHODI 2022'!H50*1.041),-2)</f>
        <v>1000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307"/>
    </row>
    <row r="51" spans="2:18" s="161" customFormat="1" ht="37.5" customHeight="1" x14ac:dyDescent="0.2">
      <c r="B51" s="162">
        <v>3294</v>
      </c>
      <c r="C51" s="163" t="s">
        <v>170</v>
      </c>
      <c r="D51" s="164">
        <f>ROUNDDOWN(('RASHODI 2022'!D51*1.041),-2)</f>
        <v>4100</v>
      </c>
      <c r="E51" s="166">
        <f>ROUNDDOWN(('RASHODI 2022'!E51*1.041),-2)</f>
        <v>1000</v>
      </c>
      <c r="F51" s="165">
        <f>ROUNDDOWN(('RASHODI 2022'!F51*1.041),-2)</f>
        <v>0</v>
      </c>
      <c r="G51" s="164">
        <f>ROUNDDOWN(('RASHODI 2022'!G51*1.041),-2)</f>
        <v>3100</v>
      </c>
      <c r="H51" s="166">
        <f>ROUNDDOWN(('RASHODI 2022'!H51*1.041),-2)</f>
        <v>3100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>ROUNDDOWN(('RASHODI 2022'!D52*1.041),-2)</f>
        <v>3100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3100</v>
      </c>
      <c r="H52" s="166">
        <f>ROUNDDOWN(('RASHODI 2022'!H52*1.041),-2)</f>
        <v>3100</v>
      </c>
      <c r="I52" s="166">
        <f>ROUNDDOWN(('RASHODI 2022'!I52*1.041),-2)</f>
        <v>0</v>
      </c>
      <c r="J52" s="166">
        <f>ROUNDDOWN(('RASHODI 2022'!J52*1.041),-2)</f>
        <v>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>ROUNDDOWN(('RASHODI 2022'!D54*1.041),-2)</f>
        <v>20800</v>
      </c>
      <c r="E54" s="166">
        <f>ROUNDDOWN(('RASHODI 2022'!E54*1.041),-2)</f>
        <v>8300</v>
      </c>
      <c r="F54" s="166">
        <f>ROUNDDOWN(('RASHODI 2022'!F54*1.041),-2)</f>
        <v>0</v>
      </c>
      <c r="G54" s="164">
        <f>ROUNDDOWN(('RASHODI 2022'!G54*1.041),-2)</f>
        <v>12400</v>
      </c>
      <c r="H54" s="166">
        <f>ROUNDDOWN(('RASHODI 2022'!H54*1.041),-2)</f>
        <v>12400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ROUNDDOWN(('RASHODI 2022'!D55*1.041),-2)</f>
        <v>11400</v>
      </c>
      <c r="E55" s="159">
        <f>ROUNDDOWN(('RASHODI 2022'!E55*1.041),-2)</f>
        <v>5200</v>
      </c>
      <c r="F55" s="159">
        <f>ROUNDDOWN(('RASHODI 2022'!F55*1.041),-2)</f>
        <v>0</v>
      </c>
      <c r="G55" s="159">
        <f>ROUNDDOWN(('RASHODI 2022'!G55*1.041),-2)</f>
        <v>6200</v>
      </c>
      <c r="H55" s="159">
        <f>ROUNDDOWN(('RASHODI 2022'!H55*1.041),-2)</f>
        <v>6200</v>
      </c>
      <c r="I55" s="159">
        <f>ROUNDDOWN(('RASHODI 2022'!I55*1.041),-2)</f>
        <v>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ROUNDDOWN(('RASHODI 2022'!D59*1.041),-2)</f>
        <v>11400</v>
      </c>
      <c r="E59" s="159">
        <f>ROUNDDOWN(('RASHODI 2022'!E59*1.041),-2)</f>
        <v>5200</v>
      </c>
      <c r="F59" s="159">
        <f>ROUNDDOWN(('RASHODI 2022'!F59*1.041),-2)</f>
        <v>0</v>
      </c>
      <c r="G59" s="160">
        <f>ROUNDDOWN(('RASHODI 2022'!G59*1.041),-2)</f>
        <v>6200</v>
      </c>
      <c r="H59" s="159">
        <f>ROUNDDOWN(('RASHODI 2022'!H59*1.041),-2)</f>
        <v>6200</v>
      </c>
      <c r="I59" s="159">
        <f>ROUNDDOWN(('RASHODI 2022'!I59*1.041),-2)</f>
        <v>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>ROUNDDOWN(('RASHODI 2022'!D60*1.041),-2)</f>
        <v>5200</v>
      </c>
      <c r="E60" s="166">
        <f>ROUNDDOWN(('RASHODI 2022'!E60*1.041),-2)</f>
        <v>3100</v>
      </c>
      <c r="F60" s="165">
        <f>ROUNDDOWN(('RASHODI 2022'!F60*1.041),-2)</f>
        <v>0</v>
      </c>
      <c r="G60" s="164">
        <f>ROUNDDOWN(('RASHODI 2022'!G60*1.041),-2)</f>
        <v>2000</v>
      </c>
      <c r="H60" s="166">
        <f>ROUNDDOWN(('RASHODI 2022'!H60*1.041),-2)</f>
        <v>2000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>ROUNDDOWN(('RASHODI 2022'!D61*1.041),-2)</f>
        <v>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0</v>
      </c>
      <c r="H61" s="166">
        <f>ROUNDDOWN(('RASHODI 2022'!H61*1.041),-2)</f>
        <v>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>ROUNDDOWN(('RASHODI 2022'!D62*1.041),-2)</f>
        <v>3100</v>
      </c>
      <c r="E62" s="166">
        <f>ROUNDDOWN(('RASHODI 2022'!E62*1.041),-2)</f>
        <v>1000</v>
      </c>
      <c r="F62" s="165">
        <f>ROUNDDOWN(('RASHODI 2022'!F62*1.041),-2)</f>
        <v>0</v>
      </c>
      <c r="G62" s="164">
        <f>ROUNDDOWN(('RASHODI 2022'!G62*1.041),-2)</f>
        <v>2000</v>
      </c>
      <c r="H62" s="166">
        <f>ROUNDDOWN(('RASHODI 2022'!H62*1.041),-2)</f>
        <v>2000</v>
      </c>
      <c r="I62" s="166">
        <f>ROUNDDOWN(('RASHODI 2022'!I62*1.041),-2)</f>
        <v>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>ROUNDDOWN(('RASHODI 2022'!D63*1.041),-2)</f>
        <v>3100</v>
      </c>
      <c r="E63" s="166">
        <f>ROUNDDOWN(('RASHODI 2022'!E63*1.041),-2)</f>
        <v>1000</v>
      </c>
      <c r="F63" s="165">
        <f>ROUNDDOWN(('RASHODI 2022'!F63*1.041),-2)</f>
        <v>0</v>
      </c>
      <c r="G63" s="164">
        <f>ROUNDDOWN(('RASHODI 2022'!G63*1.041),-2)</f>
        <v>2000</v>
      </c>
      <c r="H63" s="166">
        <f>ROUNDDOWN(('RASHODI 2022'!H63*1.041),-2)</f>
        <v>2000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ROUNDDOWN(('RASHODI 2022'!D69*1.041),-2)</f>
        <v>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>ROUNDDOWN(('RASHODI 2022'!D70*1.041),-2)</f>
        <v>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>ROUNDDOWN(('RASHODI 2022'!D71*1.041),-2)</f>
        <v>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293" t="s">
        <v>353</v>
      </c>
      <c r="B88" s="294"/>
      <c r="C88" s="294"/>
      <c r="D88" s="183">
        <f>ROUNDDOWN(('RASHODI 2022'!D88*1.041),-2)</f>
        <v>36400</v>
      </c>
      <c r="E88" s="183">
        <f>ROUNDDOWN(('RASHODI 2022'!E88*1.041),-2)</f>
        <v>0</v>
      </c>
      <c r="F88" s="183">
        <f>ROUNDDOWN(('RASHODI 2022'!F88*1.041),-2)</f>
        <v>36400</v>
      </c>
      <c r="G88" s="183">
        <f>ROUNDDOWN(('RASHODI 2022'!G88*1.041),-2)</f>
        <v>0</v>
      </c>
      <c r="H88" s="183">
        <f>ROUNDDOWN(('RASHODI 2022'!H88*1.041),-2)</f>
        <v>0</v>
      </c>
      <c r="I88" s="183">
        <f>ROUNDDOWN(('RASHODI 2022'!I88*1.041),-2)</f>
        <v>0</v>
      </c>
      <c r="J88" s="183">
        <f>ROUNDDOWN(('RASHODI 2022'!J88*1.041),-2)</f>
        <v>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0</v>
      </c>
      <c r="N88" s="183">
        <f>ROUNDDOWN(('RASHODI 2022'!N88*1.041),-2)</f>
        <v>0</v>
      </c>
      <c r="O88" s="183">
        <f>ROUNDDOWN(('RASHODI 2022'!O88*1.041),-2)</f>
        <v>0</v>
      </c>
      <c r="P88" s="183">
        <f>ROUNDDOWN(('RASHODI 2022'!P88*1.041),-2)</f>
        <v>0</v>
      </c>
      <c r="Q88" s="183">
        <f>ROUNDDOWN(('RASHODI 2022'!Q88*1.041),-2)</f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ROUNDDOWN(('RASHODI 2022'!D89*1.041),-2)</f>
        <v>34300</v>
      </c>
      <c r="E89" s="159">
        <f>ROUNDDOWN(('RASHODI 2022'!E89*1.041),-2)</f>
        <v>0</v>
      </c>
      <c r="F89" s="159">
        <f>ROUNDDOWN(('RASHODI 2022'!F89*1.041),-2)</f>
        <v>34300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ROUNDDOWN(('RASHODI 2022'!D90*1.041),-2)</f>
        <v>34300</v>
      </c>
      <c r="E90" s="159">
        <f>ROUNDDOWN(('RASHODI 2022'!E90*1.041),-2)</f>
        <v>0</v>
      </c>
      <c r="F90" s="159">
        <f>ROUNDDOWN(('RASHODI 2022'!F90*1.041),-2)</f>
        <v>34300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>ROUNDDOWN(('RASHODI 2022'!D91*1.041),-2)</f>
        <v>34300</v>
      </c>
      <c r="E91" s="165">
        <f>ROUNDDOWN(('RASHODI 2022'!E91*1.041),-2)</f>
        <v>0</v>
      </c>
      <c r="F91" s="166">
        <f>ROUNDDOWN(('RASHODI 2022'!F91*1.041),-2)</f>
        <v>34300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303"/>
    </row>
    <row r="92" spans="1:18" s="156" customFormat="1" ht="37.5" customHeight="1" x14ac:dyDescent="0.2">
      <c r="B92" s="157">
        <v>41</v>
      </c>
      <c r="C92" s="158" t="s">
        <v>257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303"/>
    </row>
    <row r="93" spans="1:18" s="156" customFormat="1" ht="37.5" customHeight="1" x14ac:dyDescent="0.2">
      <c r="B93" s="157">
        <v>412</v>
      </c>
      <c r="C93" s="158" t="s">
        <v>258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303"/>
    </row>
    <row r="94" spans="1:18" s="161" customFormat="1" ht="37.5" customHeight="1" x14ac:dyDescent="0.2">
      <c r="B94" s="162">
        <v>4123</v>
      </c>
      <c r="C94" s="163" t="s">
        <v>225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303"/>
    </row>
    <row r="95" spans="1:18" s="161" customFormat="1" ht="37.5" customHeight="1" x14ac:dyDescent="0.2">
      <c r="B95" s="162">
        <v>4124</v>
      </c>
      <c r="C95" s="163" t="s">
        <v>177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303"/>
    </row>
    <row r="96" spans="1:18" s="161" customFormat="1" ht="37.5" customHeight="1" x14ac:dyDescent="0.2">
      <c r="B96" s="162">
        <v>4126</v>
      </c>
      <c r="C96" s="163" t="s">
        <v>226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303"/>
    </row>
    <row r="97" spans="2:18" s="156" customFormat="1" ht="37.5" customHeight="1" x14ac:dyDescent="0.2">
      <c r="B97" s="157">
        <v>42</v>
      </c>
      <c r="C97" s="158" t="s">
        <v>259</v>
      </c>
      <c r="D97" s="159">
        <f>ROUNDDOWN(('RASHODI 2022'!D97*1.041),-2)</f>
        <v>2000</v>
      </c>
      <c r="E97" s="159">
        <f>ROUNDDOWN(('RASHODI 2022'!E97*1.041),-2)</f>
        <v>0</v>
      </c>
      <c r="F97" s="159">
        <f>ROUNDDOWN(('RASHODI 2022'!F97*1.041),-2)</f>
        <v>2000</v>
      </c>
      <c r="G97" s="160">
        <f>ROUNDDOWN(('RASHODI 2022'!G97*1.041),-2)</f>
        <v>0</v>
      </c>
      <c r="H97" s="159">
        <f>ROUNDDOWN(('RASHODI 2022'!H97*1.041),-2)</f>
        <v>0</v>
      </c>
      <c r="I97" s="159">
        <f>ROUNDDOWN(('RASHODI 2022'!I97*1.041),-2)</f>
        <v>0</v>
      </c>
      <c r="J97" s="159">
        <f>ROUNDDOWN(('RASHODI 2022'!J97*1.041),-2)</f>
        <v>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0</v>
      </c>
      <c r="N97" s="159">
        <f>ROUNDDOWN(('RASHODI 2022'!N97*1.041),-2)</f>
        <v>0</v>
      </c>
      <c r="O97" s="159">
        <f>ROUNDDOWN(('RASHODI 2022'!O97*1.041),-2)</f>
        <v>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ROUNDDOWN(('RASHODI 2022'!D102*1.041),-2)</f>
        <v>0</v>
      </c>
      <c r="E102" s="159">
        <f>ROUNDDOWN(('RASHODI 2022'!E102*1.041),-2)</f>
        <v>0</v>
      </c>
      <c r="F102" s="159">
        <f>ROUNDDOWN(('RASHODI 2022'!F102*1.041),-2)</f>
        <v>0</v>
      </c>
      <c r="G102" s="160">
        <f>ROUNDDOWN(('RASHODI 2022'!G102*1.041),-2)</f>
        <v>0</v>
      </c>
      <c r="H102" s="159">
        <f>ROUNDDOWN(('RASHODI 2022'!H102*1.041),-2)</f>
        <v>0</v>
      </c>
      <c r="I102" s="159">
        <f>ROUNDDOWN(('RASHODI 2022'!I102*1.041),-2)</f>
        <v>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0</v>
      </c>
      <c r="N102" s="159">
        <f>ROUNDDOWN(('RASHODI 2022'!N102*1.041),-2)</f>
        <v>0</v>
      </c>
      <c r="O102" s="159">
        <f>ROUNDDOWN(('RASHODI 2022'!O102*1.041),-2)</f>
        <v>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>ROUNDDOWN(('RASHODI 2022'!D103*1.041),-2)</f>
        <v>0</v>
      </c>
      <c r="E103" s="165">
        <f>ROUNDDOWN(('RASHODI 2022'!E103*1.041),-2)</f>
        <v>0</v>
      </c>
      <c r="F103" s="172">
        <f>ROUNDDOWN(('RASHODI 2022'!F103*1.041),-2)</f>
        <v>0</v>
      </c>
      <c r="G103" s="164">
        <f>ROUNDDOWN(('RASHODI 2022'!G103*1.041),-2)</f>
        <v>0</v>
      </c>
      <c r="H103" s="166">
        <f>ROUNDDOWN(('RASHODI 2022'!H103*1.041),-2)</f>
        <v>0</v>
      </c>
      <c r="I103" s="166">
        <f>ROUNDDOWN(('RASHODI 2022'!I103*1.041),-2)</f>
        <v>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0</v>
      </c>
      <c r="N103" s="166">
        <f>ROUNDDOWN(('RASHODI 2022'!N103*1.041),-2)</f>
        <v>0</v>
      </c>
      <c r="O103" s="166">
        <f>ROUNDDOWN(('RASHODI 2022'!O103*1.041),-2)</f>
        <v>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>ROUNDDOWN(('RASHODI 2022'!D104*1.041),-2)</f>
        <v>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0</v>
      </c>
      <c r="H104" s="166">
        <f>ROUNDDOWN(('RASHODI 2022'!H104*1.041),-2)</f>
        <v>0</v>
      </c>
      <c r="I104" s="166">
        <f>ROUNDDOWN(('RASHODI 2022'!I104*1.041),-2)</f>
        <v>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>ROUNDDOWN(('RASHODI 2022'!D105*1.041),-2)</f>
        <v>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0</v>
      </c>
      <c r="H105" s="166">
        <f>ROUNDDOWN(('RASHODI 2022'!H105*1.041),-2)</f>
        <v>0</v>
      </c>
      <c r="I105" s="166">
        <f>ROUNDDOWN(('RASHODI 2022'!I105*1.041),-2)</f>
        <v>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>ROUNDDOWN(('RASHODI 2022'!D108*1.041),-2)</f>
        <v>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0</v>
      </c>
      <c r="H108" s="166">
        <f>ROUNDDOWN(('RASHODI 2022'!H108*1.041),-2)</f>
        <v>0</v>
      </c>
      <c r="I108" s="166">
        <f>ROUNDDOWN(('RASHODI 2022'!I108*1.041),-2)</f>
        <v>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>ROUNDDOWN(('RASHODI 2022'!D109*1.041),-2)</f>
        <v>0</v>
      </c>
      <c r="E109" s="165">
        <f>ROUNDDOWN(('RASHODI 2022'!E109*1.041),-2)</f>
        <v>0</v>
      </c>
      <c r="F109" s="172">
        <f>ROUNDDOWN(('RASHODI 2022'!F109*1.041),-2)</f>
        <v>0</v>
      </c>
      <c r="G109" s="164">
        <f>ROUNDDOWN(('RASHODI 2022'!G109*1.041),-2)</f>
        <v>0</v>
      </c>
      <c r="H109" s="166">
        <f>ROUNDDOWN(('RASHODI 2022'!H109*1.041),-2)</f>
        <v>0</v>
      </c>
      <c r="I109" s="166">
        <f>ROUNDDOWN(('RASHODI 2022'!I109*1.041),-2)</f>
        <v>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ROUNDDOWN(('RASHODI 2022'!D112*1.041),-2)</f>
        <v>2000</v>
      </c>
      <c r="E112" s="159">
        <f>ROUNDDOWN(('RASHODI 2022'!E112*1.041),-2)</f>
        <v>0</v>
      </c>
      <c r="F112" s="159">
        <f>ROUNDDOWN(('RASHODI 2022'!F112*1.041),-2)</f>
        <v>2000</v>
      </c>
      <c r="G112" s="160">
        <f>ROUNDDOWN(('RASHODI 2022'!G112*1.041),-2)</f>
        <v>0</v>
      </c>
      <c r="H112" s="159">
        <f>ROUNDDOWN(('RASHODI 2022'!H112*1.041),-2)</f>
        <v>0</v>
      </c>
      <c r="I112" s="159">
        <f>ROUNDDOWN(('RASHODI 2022'!I112*1.041),-2)</f>
        <v>0</v>
      </c>
      <c r="J112" s="159">
        <f>ROUNDDOWN(('RASHODI 2022'!J112*1.041),-2)</f>
        <v>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>ROUNDDOWN(('RASHODI 2022'!D113*1.041),-2)</f>
        <v>2000</v>
      </c>
      <c r="E113" s="165">
        <f>ROUNDDOWN(('RASHODI 2022'!E113*1.041),-2)</f>
        <v>0</v>
      </c>
      <c r="F113" s="242">
        <f>ROUNDDOWN(('RASHODI 2022'!F113*1.041),-2)</f>
        <v>2000</v>
      </c>
      <c r="G113" s="164">
        <f>ROUNDDOWN(('RASHODI 2022'!G113*1.041),-2)</f>
        <v>0</v>
      </c>
      <c r="H113" s="166">
        <f>ROUNDDOWN(('RASHODI 2022'!H113*1.041),-2)</f>
        <v>0</v>
      </c>
      <c r="I113" s="166">
        <f>ROUNDDOWN(('RASHODI 2022'!I113*1.041),-2)</f>
        <v>0</v>
      </c>
      <c r="J113" s="166">
        <f>ROUNDDOWN(('RASHODI 2022'!J113*1.041),-2)</f>
        <v>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ROUNDDOWN(('RASHODI 2022'!D124*1.041),-2)</f>
        <v>0</v>
      </c>
      <c r="E124" s="159">
        <f>ROUNDDOWN(('RASHODI 2022'!E124*1.041),-2)</f>
        <v>0</v>
      </c>
      <c r="F124" s="159">
        <f>ROUNDDOWN(('RASHODI 2022'!F124*1.041),-2)</f>
        <v>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ROUNDDOWN(('RASHODI 2022'!D125*1.041),-2)</f>
        <v>0</v>
      </c>
      <c r="E125" s="159">
        <f>ROUNDDOWN(('RASHODI 2022'!E125*1.041),-2)</f>
        <v>0</v>
      </c>
      <c r="F125" s="159">
        <f>ROUNDDOWN(('RASHODI 2022'!F125*1.041),-2)</f>
        <v>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>ROUNDDOWN(('RASHODI 2022'!D126*1.041),-2)</f>
        <v>0</v>
      </c>
      <c r="E126" s="165">
        <f>ROUNDDOWN(('RASHODI 2022'!E126*1.041),-2)</f>
        <v>0</v>
      </c>
      <c r="F126" s="172">
        <f>ROUNDDOWN(('RASHODI 2022'!F126*1.041),-2)</f>
        <v>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354</v>
      </c>
      <c r="B128" s="191"/>
      <c r="C128" s="245"/>
      <c r="D128" s="193">
        <f>ROUNDDOWN(('RASHODI 2022'!D128*1.041),-2)</f>
        <v>693300</v>
      </c>
      <c r="E128" s="193">
        <f>ROUNDDOWN(('RASHODI 2022'!E128*1.041),-2)</f>
        <v>0</v>
      </c>
      <c r="F128" s="193">
        <f>ROUNDDOWN(('RASHODI 2022'!F128*1.041),-2)</f>
        <v>526700</v>
      </c>
      <c r="G128" s="193">
        <f>ROUNDDOWN(('RASHODI 2022'!G128*1.041),-2)</f>
        <v>166500</v>
      </c>
      <c r="H128" s="193">
        <f>ROUNDDOWN(('RASHODI 2022'!H128*1.041),-2)</f>
        <v>0</v>
      </c>
      <c r="I128" s="193">
        <f>ROUNDDOWN(('RASHODI 2022'!I128*1.041),-2)</f>
        <v>166500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ROUNDDOWN(('RASHODI 2022'!D129*1.041),-2)</f>
        <v>579800</v>
      </c>
      <c r="E129" s="198">
        <f>ROUNDDOWN(('RASHODI 2022'!E129*1.041),-2)</f>
        <v>0</v>
      </c>
      <c r="F129" s="198">
        <f>ROUNDDOWN(('RASHODI 2022'!F129*1.041),-2)</f>
        <v>413200</v>
      </c>
      <c r="G129" s="198">
        <f>ROUNDDOWN(('RASHODI 2022'!G129*1.041),-2)</f>
        <v>166500</v>
      </c>
      <c r="H129" s="198">
        <f>ROUNDDOWN(('RASHODI 2022'!H129*1.041),-2)</f>
        <v>0</v>
      </c>
      <c r="I129" s="198">
        <f>ROUNDDOWN(('RASHODI 2022'!I129*1.041),-2)</f>
        <v>166500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>ROUNDDOWN(('RASHODI 2022'!D130*1.041),-2)</f>
        <v>579800</v>
      </c>
      <c r="E130" s="202">
        <f>ROUNDDOWN(('RASHODI 2022'!E130*1.041),-2)</f>
        <v>0</v>
      </c>
      <c r="F130" s="203">
        <f>ROUNDDOWN(('RASHODI 2022'!F130*1.041),-2)</f>
        <v>413200</v>
      </c>
      <c r="G130" s="204">
        <f>ROUNDDOWN(('RASHODI 2022'!G130*1.041),-2)</f>
        <v>166500</v>
      </c>
      <c r="H130" s="205">
        <f>ROUNDDOWN(('RASHODI 2022'!H130*1.041),-2)</f>
        <v>0</v>
      </c>
      <c r="I130" s="205">
        <f>ROUNDDOWN(('RASHODI 2022'!I130*1.041),-2)</f>
        <v>166500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ROUNDDOWN(('RASHODI 2022'!D131*1.041),-2)</f>
        <v>14500</v>
      </c>
      <c r="E131" s="198">
        <f>ROUNDDOWN(('RASHODI 2022'!E131*1.041),-2)</f>
        <v>0</v>
      </c>
      <c r="F131" s="198">
        <f>ROUNDDOWN(('RASHODI 2022'!F131*1.041),-2)</f>
        <v>14500</v>
      </c>
      <c r="G131" s="198">
        <f>ROUNDDOWN(('RASHODI 2022'!G131*1.041),-2)</f>
        <v>0</v>
      </c>
      <c r="H131" s="198">
        <f>ROUNDDOWN(('RASHODI 2022'!H131*1.041),-2)</f>
        <v>0</v>
      </c>
      <c r="I131" s="198">
        <f>ROUNDDOWN(('RASHODI 2022'!I131*1.041),-2)</f>
        <v>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>ROUNDDOWN(('RASHODI 2022'!D132*1.041),-2)</f>
        <v>14500</v>
      </c>
      <c r="E132" s="206">
        <f>ROUNDDOWN(('RASHODI 2022'!E132*1.041),-2)</f>
        <v>0</v>
      </c>
      <c r="F132" s="203">
        <f>ROUNDDOWN(('RASHODI 2022'!F132*1.041),-2)</f>
        <v>14500</v>
      </c>
      <c r="G132" s="204">
        <f>ROUNDDOWN(('RASHODI 2022'!G132*1.041),-2)</f>
        <v>0</v>
      </c>
      <c r="H132" s="205">
        <f>ROUNDDOWN(('RASHODI 2022'!H132*1.041),-2)</f>
        <v>0</v>
      </c>
      <c r="I132" s="205">
        <f>ROUNDDOWN(('RASHODI 2022'!I132*1.041),-2)</f>
        <v>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ROUNDDOWN(('RASHODI 2022'!D133*1.041),-2)</f>
        <v>67600</v>
      </c>
      <c r="E133" s="208">
        <f>ROUNDDOWN(('RASHODI 2022'!E133*1.041),-2)</f>
        <v>0</v>
      </c>
      <c r="F133" s="208">
        <f>ROUNDDOWN(('RASHODI 2022'!F133*1.041),-2)</f>
        <v>67600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>ROUNDDOWN(('RASHODI 2022'!D134*1.041),-2)</f>
        <v>67600</v>
      </c>
      <c r="E134" s="206">
        <f>ROUNDDOWN(('RASHODI 2022'!E134*1.041),-2)</f>
        <v>0</v>
      </c>
      <c r="F134" s="203">
        <f>ROUNDDOWN(('RASHODI 2022'!F134*1.041),-2)</f>
        <v>67600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ROUNDDOWN(('RASHODI 2022'!D135*1.041),-2)</f>
        <v>31200</v>
      </c>
      <c r="E135" s="198">
        <f>ROUNDDOWN(('RASHODI 2022'!E135*1.041),-2)</f>
        <v>0</v>
      </c>
      <c r="F135" s="198">
        <f>ROUNDDOWN(('RASHODI 2022'!F135*1.041),-2)</f>
        <v>31200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>ROUNDDOWN(('RASHODI 2022'!D136*1.041),-2)</f>
        <v>31200</v>
      </c>
      <c r="E136" s="206">
        <f>ROUNDDOWN(('RASHODI 2022'!E136*1.041),-2)</f>
        <v>0</v>
      </c>
      <c r="F136" s="203">
        <f>ROUNDDOWN(('RASHODI 2022'!F136*1.041),-2)</f>
        <v>31200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293" t="s">
        <v>362</v>
      </c>
      <c r="B137" s="295"/>
      <c r="C137" s="295"/>
      <c r="D137" s="193">
        <f>ROUNDDOWN(('RASHODI 2022'!D137*1.041),-2)</f>
        <v>220600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220600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220600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ROUNDDOWN(('RASHODI 2022'!D140*1.041),-2)</f>
        <v>220600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220600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220600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>ROUNDDOWN(('RASHODI 2022'!D141*1.041),-2)</f>
        <v>220600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220600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220600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293" t="s">
        <v>355</v>
      </c>
      <c r="B142" s="294"/>
      <c r="C142" s="294"/>
      <c r="D142" s="193">
        <f>ROUNDDOWN(('RASHODI 2022'!D142*1.041),-2)</f>
        <v>409100</v>
      </c>
      <c r="E142" s="193">
        <f>ROUNDDOWN(('RASHODI 2022'!E142*1.041),-2)</f>
        <v>0</v>
      </c>
      <c r="F142" s="193">
        <f>ROUNDDOWN(('RASHODI 2022'!F142*1.041),-2)</f>
        <v>128000</v>
      </c>
      <c r="G142" s="193">
        <f>ROUNDDOWN(('RASHODI 2022'!G142*1.041),-2)</f>
        <v>281000</v>
      </c>
      <c r="H142" s="193">
        <f>ROUNDDOWN(('RASHODI 2022'!H142*1.041),-2)</f>
        <v>0</v>
      </c>
      <c r="I142" s="193">
        <f>ROUNDDOWN(('RASHODI 2022'!I142*1.041),-2)</f>
        <v>281000</v>
      </c>
      <c r="J142" s="193">
        <f>ROUNDDOWN(('RASHODI 2022'!J142*1.041),-2)</f>
        <v>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ROUNDDOWN(('RASHODI 2022'!D143*1.041),-2)</f>
        <v>409100</v>
      </c>
      <c r="E143" s="198">
        <f>ROUNDDOWN(('RASHODI 2022'!E143*1.041),-2)</f>
        <v>0</v>
      </c>
      <c r="F143" s="198">
        <f>ROUNDDOWN(('RASHODI 2022'!F143*1.041),-2)</f>
        <v>128000</v>
      </c>
      <c r="G143" s="198">
        <f>ROUNDDOWN(('RASHODI 2022'!G143*1.041),-2)</f>
        <v>281000</v>
      </c>
      <c r="H143" s="198">
        <f>ROUNDDOWN(('RASHODI 2022'!H143*1.041),-2)</f>
        <v>0</v>
      </c>
      <c r="I143" s="198">
        <f>ROUNDDOWN(('RASHODI 2022'!I143*1.041),-2)</f>
        <v>281000</v>
      </c>
      <c r="J143" s="198">
        <f>ROUNDDOWN(('RASHODI 2022'!J143*1.041),-2)</f>
        <v>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>ROUNDDOWN(('RASHODI 2022'!D144*1.041),-2)</f>
        <v>409100</v>
      </c>
      <c r="E144" s="206">
        <f>ROUNDDOWN(('RASHODI 2022'!E144*1.041),-2)</f>
        <v>0</v>
      </c>
      <c r="F144" s="203">
        <f>ROUNDDOWN(('RASHODI 2022'!F144*1.041),-2)</f>
        <v>128000</v>
      </c>
      <c r="G144" s="204">
        <f>ROUNDDOWN(('RASHODI 2022'!G144*1.041),-2)</f>
        <v>281000</v>
      </c>
      <c r="H144" s="205">
        <f>ROUNDDOWN(('RASHODI 2022'!H144*1.041),-2)</f>
        <v>0</v>
      </c>
      <c r="I144" s="205">
        <f>ROUNDDOWN(('RASHODI 2022'!I144*1.041),-2)</f>
        <v>281000</v>
      </c>
      <c r="J144" s="205">
        <f>ROUNDDOWN(('RASHODI 2022'!J144*1.041),-2)</f>
        <v>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293" t="s">
        <v>356</v>
      </c>
      <c r="B145" s="295"/>
      <c r="C145" s="295"/>
      <c r="D145" s="193">
        <f>ROUNDDOWN(('RASHODI 2022'!D145*1.041),-2)</f>
        <v>14500</v>
      </c>
      <c r="E145" s="193">
        <f>ROUNDDOWN(('RASHODI 2022'!E145*1.041),-2)</f>
        <v>0</v>
      </c>
      <c r="F145" s="193">
        <f>ROUNDDOWN(('RASHODI 2022'!F145*1.041),-2)</f>
        <v>14500</v>
      </c>
      <c r="G145" s="193">
        <f>ROUNDDOWN(('RASHODI 2022'!G145*1.041),-2)</f>
        <v>0</v>
      </c>
      <c r="H145" s="193">
        <f>ROUNDDOWN(('RASHODI 2022'!H145*1.041),-2)</f>
        <v>0</v>
      </c>
      <c r="I145" s="193">
        <f>ROUNDDOWN(('RASHODI 2022'!I145*1.041),-2)</f>
        <v>0</v>
      </c>
      <c r="J145" s="193">
        <f>ROUNDDOWN(('RASHODI 2022'!J145*1.041),-2)</f>
        <v>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ROUNDDOWN(('RASHODI 2022'!D146*1.041),-2)</f>
        <v>1000</v>
      </c>
      <c r="E146" s="198">
        <f>ROUNDDOWN(('RASHODI 2022'!E146*1.041),-2)</f>
        <v>0</v>
      </c>
      <c r="F146" s="198">
        <f>ROUNDDOWN(('RASHODI 2022'!F146*1.041),-2)</f>
        <v>1000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>ROUNDDOWN(('RASHODI 2022'!D147*1.041),-2)</f>
        <v>1000</v>
      </c>
      <c r="E147" s="206">
        <f>ROUNDDOWN(('RASHODI 2022'!E147*1.041),-2)</f>
        <v>0</v>
      </c>
      <c r="F147" s="203">
        <f>ROUNDDOWN(('RASHODI 2022'!F147*1.041),-2)</f>
        <v>1000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ROUNDDOWN(('RASHODI 2022'!D148*1.041),-2)</f>
        <v>5200</v>
      </c>
      <c r="E148" s="198">
        <f>ROUNDDOWN(('RASHODI 2022'!E148*1.041),-2)</f>
        <v>0</v>
      </c>
      <c r="F148" s="198">
        <f>ROUNDDOWN(('RASHODI 2022'!F148*1.041),-2)</f>
        <v>5200</v>
      </c>
      <c r="G148" s="198">
        <f>ROUNDDOWN(('RASHODI 2022'!G148*1.041),-2)</f>
        <v>0</v>
      </c>
      <c r="H148" s="198">
        <f>ROUNDDOWN(('RASHODI 2022'!H148*1.041),-2)</f>
        <v>0</v>
      </c>
      <c r="I148" s="198">
        <f>ROUNDDOWN(('RASHODI 2022'!I148*1.041),-2)</f>
        <v>0</v>
      </c>
      <c r="J148" s="198">
        <f>ROUNDDOWN(('RASHODI 2022'!J148*1.041),-2)</f>
        <v>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>ROUNDDOWN(('RASHODI 2022'!D149*1.041),-2)</f>
        <v>5200</v>
      </c>
      <c r="E149" s="206">
        <f>ROUNDDOWN(('RASHODI 2022'!E149*1.041),-2)</f>
        <v>0</v>
      </c>
      <c r="F149" s="203">
        <f>ROUNDDOWN(('RASHODI 2022'!F149*1.041),-2)</f>
        <v>5200</v>
      </c>
      <c r="G149" s="204">
        <f>ROUNDDOWN(('RASHODI 2022'!G149*1.041),-2)</f>
        <v>0</v>
      </c>
      <c r="H149" s="205">
        <f>ROUNDDOWN(('RASHODI 2022'!H149*1.041),-2)</f>
        <v>0</v>
      </c>
      <c r="I149" s="205">
        <f>ROUNDDOWN(('RASHODI 2022'!I149*1.041),-2)</f>
        <v>0</v>
      </c>
      <c r="J149" s="205">
        <f>ROUNDDOWN(('RASHODI 2022'!J149*1.041),-2)</f>
        <v>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ROUNDDOWN(('RASHODI 2022'!D150*1.041),-2)</f>
        <v>8300</v>
      </c>
      <c r="E150" s="198">
        <f>ROUNDDOWN(('RASHODI 2022'!E150*1.041),-2)</f>
        <v>0</v>
      </c>
      <c r="F150" s="198">
        <f>ROUNDDOWN(('RASHODI 2022'!F150*1.041),-2)</f>
        <v>8300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>ROUNDDOWN(('RASHODI 2022'!D151*1.041),-2)</f>
        <v>8300</v>
      </c>
      <c r="E151" s="206">
        <f>ROUNDDOWN(('RASHODI 2022'!E151*1.041),-2)</f>
        <v>0</v>
      </c>
      <c r="F151" s="203">
        <f>ROUNDDOWN(('RASHODI 2022'!F151*1.041),-2)</f>
        <v>8300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293" t="s">
        <v>357</v>
      </c>
      <c r="B152" s="294"/>
      <c r="C152" s="294"/>
      <c r="D152" s="193">
        <f>ROUNDDOWN(('RASHODI 2022'!D152*1.041),-2)</f>
        <v>12400</v>
      </c>
      <c r="E152" s="193">
        <f>ROUNDDOWN(('RASHODI 2022'!E152*1.041),-2)</f>
        <v>0</v>
      </c>
      <c r="F152" s="193">
        <f>ROUNDDOWN(('RASHODI 2022'!F152*1.041),-2)</f>
        <v>10400</v>
      </c>
      <c r="G152" s="193">
        <f>ROUNDDOWN(('RASHODI 2022'!G152*1.041),-2)</f>
        <v>2000</v>
      </c>
      <c r="H152" s="193">
        <f>ROUNDDOWN(('RASHODI 2022'!H152*1.041),-2)</f>
        <v>0</v>
      </c>
      <c r="I152" s="193">
        <f>ROUNDDOWN(('RASHODI 2022'!I152*1.041),-2)</f>
        <v>2000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ROUNDDOWN(('RASHODI 2022'!D153*1.041),-2)</f>
        <v>12400</v>
      </c>
      <c r="E153" s="198">
        <f>ROUNDDOWN(('RASHODI 2022'!E153*1.041),-2)</f>
        <v>0</v>
      </c>
      <c r="F153" s="198">
        <f>ROUNDDOWN(('RASHODI 2022'!F153*1.041),-2)</f>
        <v>10400</v>
      </c>
      <c r="G153" s="198">
        <f>ROUNDDOWN(('RASHODI 2022'!G153*1.041),-2)</f>
        <v>2000</v>
      </c>
      <c r="H153" s="198">
        <f>ROUNDDOWN(('RASHODI 2022'!H153*1.041),-2)</f>
        <v>0</v>
      </c>
      <c r="I153" s="198">
        <f>ROUNDDOWN(('RASHODI 2022'!I153*1.041),-2)</f>
        <v>2000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>ROUNDDOWN(('RASHODI 2022'!D154*1.041),-2)</f>
        <v>12400</v>
      </c>
      <c r="E154" s="206">
        <f>ROUNDDOWN(('RASHODI 2022'!E154*1.041),-2)</f>
        <v>0</v>
      </c>
      <c r="F154" s="203">
        <f>ROUNDDOWN(('RASHODI 2022'!F154*1.041),-2)</f>
        <v>10400</v>
      </c>
      <c r="G154" s="204">
        <f>ROUNDDOWN(('RASHODI 2022'!G154*1.041),-2)</f>
        <v>2000</v>
      </c>
      <c r="H154" s="205">
        <f>ROUNDDOWN(('RASHODI 2022'!H154*1.041),-2)</f>
        <v>0</v>
      </c>
      <c r="I154" s="205">
        <f>ROUNDDOWN(('RASHODI 2022'!I154*1.041),-2)</f>
        <v>2000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293" t="s">
        <v>358</v>
      </c>
      <c r="B155" s="294"/>
      <c r="C155" s="294"/>
      <c r="D155" s="193">
        <f>ROUNDDOWN(('RASHODI 2022'!D155*1.041),-2)</f>
        <v>0</v>
      </c>
      <c r="E155" s="193">
        <f>ROUNDDOWN(('RASHODI 2022'!E155*1.041),-2)</f>
        <v>0</v>
      </c>
      <c r="F155" s="193">
        <f>ROUNDDOWN(('RASHODI 2022'!F155*1.041),-2)</f>
        <v>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ROUNDDOWN(('RASHODI 2022'!D156*1.041),-2)</f>
        <v>0</v>
      </c>
      <c r="E156" s="198">
        <f>ROUNDDOWN(('RASHODI 2022'!E156*1.041),-2)</f>
        <v>0</v>
      </c>
      <c r="F156" s="198">
        <f>ROUNDDOWN(('RASHODI 2022'!F156*1.041),-2)</f>
        <v>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>ROUNDDOWN(('RASHODI 2022'!D157*1.041),-2)</f>
        <v>0</v>
      </c>
      <c r="E157" s="206">
        <f>ROUNDDOWN(('RASHODI 2022'!E157*1.041),-2)</f>
        <v>0</v>
      </c>
      <c r="F157" s="203">
        <f>ROUNDDOWN(('RASHODI 2022'!F157*1.041),-2)</f>
        <v>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ROUNDDOWN(('RASHODI 2022'!D158*1.041),-2)</f>
        <v>0</v>
      </c>
      <c r="E158" s="198">
        <f>ROUNDDOWN(('RASHODI 2022'!E158*1.041),-2)</f>
        <v>0</v>
      </c>
      <c r="F158" s="198">
        <f>ROUNDDOWN(('RASHODI 2022'!F158*1.041),-2)</f>
        <v>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>ROUNDDOWN(('RASHODI 2022'!D159*1.041),-2)</f>
        <v>0</v>
      </c>
      <c r="E159" s="206">
        <f>ROUNDDOWN(('RASHODI 2022'!E159*1.041),-2)</f>
        <v>0</v>
      </c>
      <c r="F159" s="203">
        <f>ROUNDDOWN(('RASHODI 2022'!F159*1.041),-2)</f>
        <v>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ROUNDDOWN(('RASHODI 2022'!D160*1.041),-2)</f>
        <v>0</v>
      </c>
      <c r="E160" s="198">
        <f>ROUNDDOWN(('RASHODI 2022'!E160*1.041),-2)</f>
        <v>0</v>
      </c>
      <c r="F160" s="198">
        <f>ROUNDDOWN(('RASHODI 2022'!F160*1.041),-2)</f>
        <v>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>ROUNDDOWN(('RASHODI 2022'!D161*1.041),-2)</f>
        <v>0</v>
      </c>
      <c r="E161" s="206">
        <f>ROUNDDOWN(('RASHODI 2022'!E161*1.041),-2)</f>
        <v>0</v>
      </c>
      <c r="F161" s="203">
        <f>ROUNDDOWN(('RASHODI 2022'!F161*1.041),-2)</f>
        <v>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ROUNDDOWN(('RASHODI 2022'!D162*1.041),-2)</f>
        <v>0</v>
      </c>
      <c r="E162" s="198">
        <f>ROUNDDOWN(('RASHODI 2022'!E162*1.041),-2)</f>
        <v>0</v>
      </c>
      <c r="F162" s="198">
        <f>ROUNDDOWN(('RASHODI 2022'!F162*1.041),-2)</f>
        <v>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>ROUNDDOWN(('RASHODI 2022'!D163*1.041),-2)</f>
        <v>0</v>
      </c>
      <c r="E163" s="206">
        <f>ROUNDDOWN(('RASHODI 2022'!E163*1.041),-2)</f>
        <v>0</v>
      </c>
      <c r="F163" s="203">
        <f>ROUNDDOWN(('RASHODI 2022'!F163*1.041),-2)</f>
        <v>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ROUNDDOWN(('RASHODI 2022'!D164*1.041),-2)</f>
        <v>0</v>
      </c>
      <c r="E164" s="198">
        <f>ROUNDDOWN(('RASHODI 2022'!E164*1.041),-2)</f>
        <v>0</v>
      </c>
      <c r="F164" s="198">
        <f>ROUNDDOWN(('RASHODI 2022'!F164*1.041),-2)</f>
        <v>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>ROUNDDOWN(('RASHODI 2022'!D165*1.041),-2)</f>
        <v>0</v>
      </c>
      <c r="E165" s="206">
        <f>ROUNDDOWN(('RASHODI 2022'!E165*1.041),-2)</f>
        <v>0</v>
      </c>
      <c r="F165" s="203">
        <f>ROUNDDOWN(('RASHODI 2022'!F165*1.041),-2)</f>
        <v>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293" t="s">
        <v>359</v>
      </c>
      <c r="B166" s="294"/>
      <c r="C166" s="294"/>
      <c r="D166" s="193">
        <f>ROUNDDOWN(('RASHODI 2022'!D166*1.041),-2)</f>
        <v>122800</v>
      </c>
      <c r="E166" s="193">
        <f>ROUNDDOWN(('RASHODI 2022'!E166*1.041),-2)</f>
        <v>0</v>
      </c>
      <c r="F166" s="193">
        <f>ROUNDDOWN(('RASHODI 2022'!F166*1.041),-2)</f>
        <v>122800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ROUNDDOWN(('RASHODI 2022'!D167*1.041),-2)</f>
        <v>93600</v>
      </c>
      <c r="E167" s="198">
        <f>ROUNDDOWN(('RASHODI 2022'!E167*1.041),-2)</f>
        <v>0</v>
      </c>
      <c r="F167" s="198">
        <f>ROUNDDOWN(('RASHODI 2022'!F167*1.041),-2)</f>
        <v>93600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>ROUNDDOWN(('RASHODI 2022'!D168*1.041),-2)</f>
        <v>93600</v>
      </c>
      <c r="E168" s="206">
        <f>ROUNDDOWN(('RASHODI 2022'!E168*1.041),-2)</f>
        <v>0</v>
      </c>
      <c r="F168" s="203">
        <f>ROUNDDOWN(('RASHODI 2022'!F168*1.041),-2)</f>
        <v>93600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ROUNDDOWN(('RASHODI 2022'!D169*1.041),-2)</f>
        <v>7200</v>
      </c>
      <c r="E169" s="198">
        <f>ROUNDDOWN(('RASHODI 2022'!E169*1.041),-2)</f>
        <v>0</v>
      </c>
      <c r="F169" s="198">
        <f>ROUNDDOWN(('RASHODI 2022'!F169*1.041),-2)</f>
        <v>7200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>ROUNDDOWN(('RASHODI 2022'!D170*1.041),-2)</f>
        <v>7200</v>
      </c>
      <c r="E170" s="206">
        <f>ROUNDDOWN(('RASHODI 2022'!E170*1.041),-2)</f>
        <v>0</v>
      </c>
      <c r="F170" s="203">
        <f>ROUNDDOWN(('RASHODI 2022'!F170*1.041),-2)</f>
        <v>7200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ROUNDDOWN(('RASHODI 2022'!D171*1.041),-2)</f>
        <v>11400</v>
      </c>
      <c r="E171" s="198">
        <f>ROUNDDOWN(('RASHODI 2022'!E171*1.041),-2)</f>
        <v>0</v>
      </c>
      <c r="F171" s="198">
        <f>ROUNDDOWN(('RASHODI 2022'!F171*1.041),-2)</f>
        <v>11400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>ROUNDDOWN(('RASHODI 2022'!D172*1.041),-2)</f>
        <v>11400</v>
      </c>
      <c r="E172" s="206">
        <f>ROUNDDOWN(('RASHODI 2022'!E172*1.041),-2)</f>
        <v>0</v>
      </c>
      <c r="F172" s="203">
        <f>ROUNDDOWN(('RASHODI 2022'!F172*1.041),-2)</f>
        <v>11400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ROUNDDOWN(('RASHODI 2022'!D173*1.041),-2)</f>
        <v>10400</v>
      </c>
      <c r="E173" s="198">
        <f>ROUNDDOWN(('RASHODI 2022'!E173*1.041),-2)</f>
        <v>0</v>
      </c>
      <c r="F173" s="198">
        <f>ROUNDDOWN(('RASHODI 2022'!F173*1.041),-2)</f>
        <v>10400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>ROUNDDOWN(('RASHODI 2022'!D174*1.041),-2)</f>
        <v>10400</v>
      </c>
      <c r="E174" s="206">
        <f>ROUNDDOWN(('RASHODI 2022'!E174*1.041),-2)</f>
        <v>0</v>
      </c>
      <c r="F174" s="203">
        <f>ROUNDDOWN(('RASHODI 2022'!F174*1.041),-2)</f>
        <v>10400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ROUNDDOWN(('RASHODI 2022'!D175*1.041),-2)</f>
        <v>0</v>
      </c>
      <c r="E175" s="198">
        <f>ROUNDDOWN(('RASHODI 2022'!E175*1.041),-2)</f>
        <v>0</v>
      </c>
      <c r="F175" s="198">
        <f>ROUNDDOWN(('RASHODI 2022'!F175*1.041),-2)</f>
        <v>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>ROUNDDOWN(('RASHODI 2022'!D176*1.041),-2)</f>
        <v>0</v>
      </c>
      <c r="E176" s="206">
        <f>ROUNDDOWN(('RASHODI 2022'!E176*1.041),-2)</f>
        <v>0</v>
      </c>
      <c r="F176" s="203">
        <f>ROUNDDOWN(('RASHODI 2022'!F176*1.041),-2)</f>
        <v>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00" t="s">
        <v>360</v>
      </c>
      <c r="B177" s="301"/>
      <c r="C177" s="301"/>
      <c r="D177" s="193">
        <f>ROUNDDOWN(('RASHODI 2022'!D177*1.041),-2)</f>
        <v>102000</v>
      </c>
      <c r="E177" s="193">
        <f>ROUNDDOWN(('RASHODI 2022'!E177*1.041),-2)</f>
        <v>0</v>
      </c>
      <c r="F177" s="193">
        <f>ROUNDDOWN(('RASHODI 2022'!F177*1.041),-2)</f>
        <v>29100</v>
      </c>
      <c r="G177" s="193">
        <f>ROUNDDOWN(('RASHODI 2022'!G177*1.041),-2)</f>
        <v>72800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72800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ROUNDDOWN(('RASHODI 2022'!D178*1.041),-2)</f>
        <v>74900</v>
      </c>
      <c r="E178" s="198">
        <f>ROUNDDOWN(('RASHODI 2022'!E178*1.041),-2)</f>
        <v>0</v>
      </c>
      <c r="F178" s="198">
        <f>ROUNDDOWN(('RASHODI 2022'!F178*1.041),-2)</f>
        <v>29100</v>
      </c>
      <c r="G178" s="198">
        <f>ROUNDDOWN(('RASHODI 2022'!G178*1.041),-2)</f>
        <v>45800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45800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>ROUNDDOWN(('RASHODI 2022'!D179*1.041),-2)</f>
        <v>74900</v>
      </c>
      <c r="E179" s="206">
        <f>ROUNDDOWN(('RASHODI 2022'!E179*1.041),-2)</f>
        <v>0</v>
      </c>
      <c r="F179" s="203">
        <f>ROUNDDOWN(('RASHODI 2022'!F179*1.041),-2)</f>
        <v>29100</v>
      </c>
      <c r="G179" s="204">
        <f>ROUNDDOWN(('RASHODI 2022'!G179*1.041),-2)</f>
        <v>45800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45800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305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ROUNDDOWN(('RASHODI 2022'!D180*1.041),-2)</f>
        <v>6200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6200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6200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>ROUNDDOWN(('RASHODI 2022'!D181*1.041),-2)</f>
        <v>6200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6200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6200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305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ROUNDDOWN(('RASHODI 2022'!D182*1.041),-2)</f>
        <v>12400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12400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12400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305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>ROUNDDOWN(('RASHODI 2022'!D183*1.041),-2)</f>
        <v>12400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12400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12400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305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ROUNDDOWN(('RASHODI 2022'!D184*1.041),-2)</f>
        <v>6400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6400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6400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305"/>
    </row>
    <row r="185" spans="1:20" s="161" customFormat="1" ht="37.5" customHeight="1" x14ac:dyDescent="0.2">
      <c r="B185" s="162">
        <v>3211</v>
      </c>
      <c r="C185" s="163" t="s">
        <v>150</v>
      </c>
      <c r="D185" s="164">
        <f>ROUNDDOWN(('RASHODI 2022'!D185*1.041),-2)</f>
        <v>200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200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200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305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>ROUNDDOWN(('RASHODI 2022'!D186*1.041),-2)</f>
        <v>6200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6200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6200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ROUNDDOWN(('RASHODI 2022'!D187*1.041),-2)</f>
        <v>1800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1800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1800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>ROUNDDOWN(('RASHODI 2022'!D188*1.041),-2)</f>
        <v>1800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1800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1800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293" t="s">
        <v>361</v>
      </c>
      <c r="B189" s="302"/>
      <c r="C189" s="302"/>
      <c r="D189" s="193">
        <f>ROUNDDOWN(('RASHODI 2022'!D189*1.041),-2)</f>
        <v>7200</v>
      </c>
      <c r="E189" s="193">
        <f>ROUNDDOWN(('RASHODI 2022'!E189*1.041),-2)</f>
        <v>0</v>
      </c>
      <c r="F189" s="193">
        <f>ROUNDDOWN(('RASHODI 2022'!F189*1.041),-2)</f>
        <v>7200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ROUNDDOWN(('RASHODI 2022'!D190*1.041),-2)</f>
        <v>7200</v>
      </c>
      <c r="E190" s="198">
        <f>ROUNDDOWN(('RASHODI 2022'!E190*1.041),-2)</f>
        <v>0</v>
      </c>
      <c r="F190" s="198">
        <f>ROUNDDOWN(('RASHODI 2022'!F190*1.041),-2)</f>
        <v>7200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>ROUNDDOWN(('RASHODI 2022'!D191*1.041),-2)</f>
        <v>7200</v>
      </c>
      <c r="E191" s="206">
        <f>ROUNDDOWN(('RASHODI 2022'!E191*1.041),-2)</f>
        <v>0</v>
      </c>
      <c r="F191" s="203">
        <f>ROUNDDOWN(('RASHODI 2022'!F191*1.041),-2)</f>
        <v>7200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293" t="s">
        <v>373</v>
      </c>
      <c r="B192" s="302"/>
      <c r="C192" s="302"/>
      <c r="D192" s="193">
        <f>ROUNDDOWN(('RASHODI 2022'!D192*1.041),-2)</f>
        <v>31200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31200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31200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ROUNDDOWN(('RASHODI 2022'!D193*1.041),-2)</f>
        <v>31200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31200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31200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>ROUNDDOWN(('RASHODI 2022'!D194*1.041),-2)</f>
        <v>31200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31200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31200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298" t="s">
        <v>311</v>
      </c>
      <c r="C195" s="299"/>
      <c r="D195" s="233">
        <f>ROUNDDOWN(('RASHODI 2022'!D195*1.041),-2)</f>
        <v>9364800</v>
      </c>
      <c r="E195" s="233">
        <f>ROUNDDOWN(('RASHODI 2022'!E195*1.041),-2)</f>
        <v>714100</v>
      </c>
      <c r="F195" s="233">
        <f>ROUNDDOWN(('RASHODI 2022'!F195*1.041),-2)</f>
        <v>890000</v>
      </c>
      <c r="G195" s="233">
        <f>ROUNDDOWN(('RASHODI 2022'!G195*1.041),-2)</f>
        <v>7760600</v>
      </c>
      <c r="H195" s="233">
        <f>ROUNDDOWN(('RASHODI 2022'!H195*1.041),-2)</f>
        <v>135300</v>
      </c>
      <c r="I195" s="233">
        <f>ROUNDDOWN(('RASHODI 2022'!I195*1.041),-2)</f>
        <v>449700</v>
      </c>
      <c r="J195" s="233">
        <f>ROUNDDOWN(('RASHODI 2022'!J195*1.041),-2)</f>
        <v>7071500</v>
      </c>
      <c r="K195" s="233">
        <f>ROUNDDOWN(('RASHODI 2022'!K195*1.041),-2)</f>
        <v>0</v>
      </c>
      <c r="L195" s="233">
        <f>ROUNDDOWN(('RASHODI 2022'!L195*1.041),-2)</f>
        <v>0</v>
      </c>
      <c r="M195" s="233">
        <f>ROUNDDOWN(('RASHODI 2022'!M195*1.041),-2)</f>
        <v>104100</v>
      </c>
      <c r="N195" s="233">
        <f>ROUNDDOWN(('RASHODI 2022'!N195*1.041),-2)</f>
        <v>0</v>
      </c>
      <c r="O195" s="233">
        <f>ROUNDDOWN(('RASHODI 2022'!O195*1.041),-2)</f>
        <v>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-2742533.378</v>
      </c>
      <c r="F198" s="46">
        <f>'RASHODI 2022'!F198*1.066</f>
        <v>-2562379.378</v>
      </c>
      <c r="G198" s="71">
        <f>'RASHODI 2022'!G198*1.066</f>
        <v>-320558.99200000003</v>
      </c>
      <c r="H198" s="46">
        <f>'RASHODI 2022'!H198*1.066</f>
        <v>-24025.508000000002</v>
      </c>
      <c r="I198" s="46">
        <f>'RASHODI 2022'!I198*1.066</f>
        <v>360887.90400000004</v>
      </c>
      <c r="J198" s="46">
        <f>'RASHODI 2022'!J198*1.066</f>
        <v>30722.120000000003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Wvqv5jbJp/qacMc5dAmXpZpfWQj1Z+vSZx7UO/puO++WAB8+G/T4flq2OmK9n0y5oXxaluZDdaNBT6PowwO5Hw==" saltValue="eeRKHREHvvNYzbxOf/0YlA==" spinCount="100000" sheet="1" objects="1" scenarios="1"/>
  <mergeCells count="22">
    <mergeCell ref="A137:C137"/>
    <mergeCell ref="A6:C7"/>
    <mergeCell ref="D6:D8"/>
    <mergeCell ref="G6:G8"/>
    <mergeCell ref="H6:Q6"/>
    <mergeCell ref="A10:C10"/>
    <mergeCell ref="A11:C11"/>
    <mergeCell ref="R11:R14"/>
    <mergeCell ref="R47:R48"/>
    <mergeCell ref="R49:R50"/>
    <mergeCell ref="A88:C88"/>
    <mergeCell ref="R88:R96"/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zoomScale="98" zoomScaleNormal="98" zoomScaleSheetLayoutView="47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sqref="A1:P135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14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243" t="s">
        <v>182</v>
      </c>
      <c r="H7" s="243" t="s">
        <v>183</v>
      </c>
      <c r="I7" s="243" t="s">
        <v>184</v>
      </c>
      <c r="J7" s="243" t="s">
        <v>188</v>
      </c>
      <c r="K7" s="243" t="s">
        <v>343</v>
      </c>
      <c r="L7" s="243" t="s">
        <v>189</v>
      </c>
      <c r="M7" s="243" t="s">
        <v>368</v>
      </c>
      <c r="N7" s="243" t="s">
        <v>185</v>
      </c>
      <c r="O7" s="243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ROUNDDOWN('PRIHODI PROJ. 2023'!C9*1.034,-2)</f>
        <v>9683200</v>
      </c>
      <c r="D9" s="120">
        <f>ROUNDDOWN('PRIHODI PROJ. 2023'!D9*1.034,-2)</f>
        <v>738300</v>
      </c>
      <c r="E9" s="120">
        <f>ROUNDDOWN('PRIHODI PROJ. 2023'!E9*1.034,-2)</f>
        <v>920200</v>
      </c>
      <c r="F9" s="43">
        <f>ROUNDDOWN('PRIHODI PROJ. 2023'!F9*1.034,-2)</f>
        <v>8024400</v>
      </c>
      <c r="G9" s="120">
        <f>ROUNDDOWN('PRIHODI PROJ. 2023'!G9*1.034,-2)</f>
        <v>139900</v>
      </c>
      <c r="H9" s="120">
        <f>ROUNDDOWN('PRIHODI PROJ. 2023'!H9*1.034,-2)</f>
        <v>464900</v>
      </c>
      <c r="I9" s="120">
        <f>ROUNDDOWN('PRIHODI PROJ. 2023'!I9*1.034,-2)</f>
        <v>7311900</v>
      </c>
      <c r="J9" s="120">
        <f>ROUNDDOWN('PRIHODI PROJ. 2023'!J9*1.034,-2)</f>
        <v>0</v>
      </c>
      <c r="K9" s="120">
        <f>ROUNDDOWN('PRIHODI PROJ. 2023'!K9*1.034,-2)</f>
        <v>0</v>
      </c>
      <c r="L9" s="120">
        <f>ROUNDDOWN('PRIHODI PROJ. 2023'!L9*1.034,-2)</f>
        <v>107600</v>
      </c>
      <c r="M9" s="120">
        <f>ROUNDDOWN('PRIHODI PROJ. 2023'!M9*1.034,-2)</f>
        <v>0</v>
      </c>
      <c r="N9" s="120">
        <f>ROUNDDOWN('PRIHODI PROJ. 2023'!N9*1.034,-2)</f>
        <v>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ROUNDDOWN('PRIHODI PROJ. 2023'!C10*1.034,-2)</f>
        <v>7419500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7419500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7311900</v>
      </c>
      <c r="J10" s="122">
        <f>ROUNDDOWN('PRIHODI PROJ. 2023'!J10*1.034,-2)</f>
        <v>0</v>
      </c>
      <c r="K10" s="122">
        <f>ROUNDDOWN('PRIHODI PROJ. 2023'!K10*1.034,-2)</f>
        <v>0</v>
      </c>
      <c r="L10" s="122">
        <f>ROUNDDOWN('PRIHODI PROJ. 2023'!L10*1.034,-2)</f>
        <v>107600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20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21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22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23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24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25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26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27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28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29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30</v>
      </c>
      <c r="C22" s="122">
        <f>ROUNDDOWN('PRIHODI PROJ. 2023'!C22*1.034,-2)</f>
        <v>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31</v>
      </c>
      <c r="C23" s="80">
        <f>ROUNDDOWN('PRIHODI PROJ. 2023'!C23*1.034,-2)</f>
        <v>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32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33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34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35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36</v>
      </c>
      <c r="B28" s="68" t="s">
        <v>37</v>
      </c>
      <c r="C28" s="122">
        <f>ROUNDDOWN('PRIHODI PROJ. 2023'!C28*1.034,-2)</f>
        <v>7311900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7311900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7311900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38</v>
      </c>
      <c r="B29" s="31" t="s">
        <v>39</v>
      </c>
      <c r="C29" s="80">
        <f>ROUNDDOWN('PRIHODI PROJ. 2023'!C29*1.034,-2)</f>
        <v>7083700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7083700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7083700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>ROUNDDOWN('PRIHODI PROJ. 2023'!C30*1.034,-2)</f>
        <v>228100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228100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228100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42</v>
      </c>
      <c r="B31" s="66" t="s">
        <v>43</v>
      </c>
      <c r="C31" s="122">
        <f>ROUNDDOWN('PRIHODI PROJ. 2023'!C31*1.034,-2)</f>
        <v>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44</v>
      </c>
      <c r="B32" s="31" t="s">
        <v>45</v>
      </c>
      <c r="C32" s="80">
        <f>ROUNDDOWN('PRIHODI PROJ. 2023'!C32*1.034,-2)</f>
        <v>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46</v>
      </c>
      <c r="B33" s="31" t="s">
        <v>47</v>
      </c>
      <c r="C33" s="80">
        <f>ROUNDDOWN('PRIHODI PROJ. 2023'!C33*1.034,-2)</f>
        <v>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324</v>
      </c>
      <c r="B34" s="141" t="s">
        <v>328</v>
      </c>
      <c r="C34" s="44">
        <f>ROUNDDOWN('PRIHODI PROJ. 2023'!C34*1.034,-2)</f>
        <v>107600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107600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107600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325</v>
      </c>
      <c r="C35" s="80">
        <f>ROUNDDOWN('PRIHODI PROJ. 2023'!C35*1.034,-2)</f>
        <v>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326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327</v>
      </c>
      <c r="C37" s="80">
        <f>ROUNDDOWN('PRIHODI PROJ. 2023'!C37*1.034,-2)</f>
        <v>107600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107600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107600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>ROUNDDOWN('PRIHODI PROJ. 2023'!C38*1.034,-2)</f>
        <v>1000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1000</v>
      </c>
      <c r="G38" s="122">
        <f>ROUNDDOWN('PRIHODI PROJ. 2023'!G38*1.034,-2)</f>
        <v>1000</v>
      </c>
      <c r="H38" s="122">
        <f>ROUNDDOWN('PRIHODI PROJ. 2023'!H38*1.034,-2)</f>
        <v>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>ROUNDDOWN('PRIHODI PROJ. 2023'!C39*1.034,-2)</f>
        <v>1000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1000</v>
      </c>
      <c r="G39" s="122">
        <f>ROUNDDOWN('PRIHODI PROJ. 2023'!G39*1.034,-2)</f>
        <v>1000</v>
      </c>
      <c r="H39" s="122">
        <f>ROUNDDOWN('PRIHODI PROJ. 2023'!H39*1.034,-2)</f>
        <v>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50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51</v>
      </c>
      <c r="C41" s="80">
        <f>ROUNDDOWN('PRIHODI PROJ. 2023'!C41*1.034,-2)</f>
        <v>1000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1000</v>
      </c>
      <c r="G41" s="32">
        <f>ROUNDDOWN('PRIHODI PROJ. 2023'!G41*1.034,-2)</f>
        <v>1000</v>
      </c>
      <c r="H41" s="32">
        <f>ROUNDDOWN('PRIHODI PROJ. 2023'!H41*1.034,-2)</f>
        <v>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52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53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54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55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56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57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58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59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60</v>
      </c>
      <c r="B50" s="31" t="s">
        <v>61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62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63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64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65</v>
      </c>
      <c r="C54" s="122">
        <f>ROUNDDOWN('PRIHODI PROJ. 2023'!C54*1.034,-2)</f>
        <v>464900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464900</v>
      </c>
      <c r="G54" s="122">
        <f>ROUNDDOWN('PRIHODI PROJ. 2023'!G54*1.034,-2)</f>
        <v>0</v>
      </c>
      <c r="H54" s="122">
        <f>ROUNDDOWN('PRIHODI PROJ. 2023'!H54*1.034,-2)</f>
        <v>464900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67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68</v>
      </c>
      <c r="C57" s="122">
        <f>ROUNDDOWN('PRIHODI PROJ. 2023'!C57*1.034,-2)</f>
        <v>464900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464900</v>
      </c>
      <c r="G57" s="122">
        <f>ROUNDDOWN('PRIHODI PROJ. 2023'!G57*1.034,-2)</f>
        <v>0</v>
      </c>
      <c r="H57" s="122">
        <f>ROUNDDOWN('PRIHODI PROJ. 2023'!H57*1.034,-2)</f>
        <v>464900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69</v>
      </c>
      <c r="C58" s="80">
        <f>ROUNDDOWN('PRIHODI PROJ. 2023'!C58*1.034,-2)</f>
        <v>464900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464900</v>
      </c>
      <c r="G58" s="81">
        <f>ROUNDDOWN('PRIHODI PROJ. 2023'!G58*1.034,-2)</f>
        <v>0</v>
      </c>
      <c r="H58" s="153">
        <f>ROUNDDOWN('PRIHODI PROJ. 2023'!H58*1.034,-2)</f>
        <v>464900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70</v>
      </c>
      <c r="B59" s="31" t="s">
        <v>71</v>
      </c>
      <c r="C59" s="80">
        <f>ROUNDDOWN('PRIHODI PROJ. 2023'!C59*1.034,-2)</f>
        <v>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0</v>
      </c>
      <c r="G59" s="81">
        <f>ROUNDDOWN('PRIHODI PROJ. 2023'!G59*1.034,-2)</f>
        <v>0</v>
      </c>
      <c r="H59" s="153">
        <f>ROUNDDOWN('PRIHODI PROJ. 2023'!H59*1.034,-2)</f>
        <v>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72</v>
      </c>
      <c r="B60" s="31" t="s">
        <v>73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74</v>
      </c>
      <c r="C61" s="122">
        <f>ROUNDDOWN('PRIHODI PROJ. 2023'!C61*1.034,-2)</f>
        <v>138700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138700</v>
      </c>
      <c r="G61" s="122">
        <f>ROUNDDOWN('PRIHODI PROJ. 2023'!G61*1.034,-2)</f>
        <v>138700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>ROUNDDOWN('PRIHODI PROJ. 2023'!C62*1.034,-2)</f>
        <v>138700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138700</v>
      </c>
      <c r="G62" s="122">
        <f>ROUNDDOWN('PRIHODI PROJ. 2023'!G62*1.034,-2)</f>
        <v>138700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76</v>
      </c>
      <c r="C63" s="80">
        <f>ROUNDDOWN('PRIHODI PROJ. 2023'!C63*1.034,-2)</f>
        <v>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0</v>
      </c>
      <c r="G63" s="153">
        <f>ROUNDDOWN('PRIHODI PROJ. 2023'!G63*1.034,-2)</f>
        <v>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77</v>
      </c>
      <c r="C64" s="80">
        <f>ROUNDDOWN('PRIHODI PROJ. 2023'!C64*1.034,-2)</f>
        <v>138700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138700</v>
      </c>
      <c r="G64" s="153">
        <f>ROUNDDOWN('PRIHODI PROJ. 2023'!G64*1.034,-2)</f>
        <v>138700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78</v>
      </c>
      <c r="C65" s="122">
        <f>ROUNDDOWN('PRIHODI PROJ. 2023'!C65*1.034,-2)</f>
        <v>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79</v>
      </c>
      <c r="C66" s="80">
        <f>ROUNDDOWN('PRIHODI PROJ. 2023'!C66*1.034,-2)</f>
        <v>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80</v>
      </c>
      <c r="C67" s="80">
        <f>ROUNDDOWN('PRIHODI PROJ. 2023'!C67*1.034,-2)</f>
        <v>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81</v>
      </c>
      <c r="B68" s="68" t="s">
        <v>82</v>
      </c>
      <c r="C68" s="122">
        <f>ROUNDDOWN('PRIHODI PROJ. 2023'!C68*1.034,-2)</f>
        <v>1658600</v>
      </c>
      <c r="D68" s="122">
        <f>ROUNDDOWN('PRIHODI PROJ. 2023'!D68*1.034,-2)</f>
        <v>738300</v>
      </c>
      <c r="E68" s="122">
        <f>ROUNDDOWN('PRIHODI PROJ. 2023'!E68*1.034,-2)</f>
        <v>920200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>ROUNDDOWN('PRIHODI PROJ. 2023'!C69*1.034,-2)</f>
        <v>1658600</v>
      </c>
      <c r="D69" s="122">
        <f>ROUNDDOWN('PRIHODI PROJ. 2023'!D69*1.034,-2)</f>
        <v>738300</v>
      </c>
      <c r="E69" s="122">
        <f>ROUNDDOWN('PRIHODI PROJ. 2023'!E69*1.034,-2)</f>
        <v>920200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141</v>
      </c>
      <c r="B70" s="34" t="s">
        <v>142</v>
      </c>
      <c r="C70" s="80">
        <f>ROUNDDOWN('PRIHODI PROJ. 2023'!C70*1.034,-2)</f>
        <v>1656400</v>
      </c>
      <c r="D70" s="153">
        <f>ROUNDDOWN('PRIHODI PROJ. 2023'!D70*1.034,-2)</f>
        <v>738300</v>
      </c>
      <c r="E70" s="153">
        <f>ROUNDDOWN('PRIHODI PROJ. 2023'!E70*1.034,-2)</f>
        <v>918000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143</v>
      </c>
      <c r="B71" s="34" t="s">
        <v>144</v>
      </c>
      <c r="C71" s="80">
        <f>ROUNDDOWN('PRIHODI PROJ. 2023'!C71*1.034,-2)</f>
        <v>2000</v>
      </c>
      <c r="D71" s="153">
        <f>ROUNDDOWN('PRIHODI PROJ. 2023'!D71*1.034,-2)</f>
        <v>0</v>
      </c>
      <c r="E71" s="153">
        <f>ROUNDDOWN('PRIHODI PROJ. 2023'!E71*1.034,-2)</f>
        <v>2000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145</v>
      </c>
      <c r="B72" s="34" t="s">
        <v>146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83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85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233</v>
      </c>
      <c r="C76" s="108">
        <f>ROUNDDOWN('PRIHODI PROJ. 2023'!C76*1.034,-2)</f>
        <v>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0</v>
      </c>
      <c r="G76" s="123">
        <f>ROUNDDOWN('PRIHODI PROJ. 2023'!G76*1.034,-2)</f>
        <v>0</v>
      </c>
      <c r="H76" s="123">
        <f>ROUNDDOWN('PRIHODI PROJ. 2023'!H76*1.034,-2)</f>
        <v>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234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86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89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90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91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92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93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94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95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96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97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98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99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100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101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102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103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104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105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106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107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108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109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110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111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112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235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236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287" t="s">
        <v>273</v>
      </c>
      <c r="B108" s="288"/>
      <c r="C108" s="122">
        <f>ROUNDDOWN('PRIHODI PROJ. 2023'!C108*1.034,-2)</f>
        <v>9683200</v>
      </c>
      <c r="D108" s="122">
        <f>ROUNDDOWN('PRIHODI PROJ. 2023'!D108*1.034,-2)</f>
        <v>738300</v>
      </c>
      <c r="E108" s="122">
        <f>ROUNDDOWN('PRIHODI PROJ. 2023'!E108*1.034,-2)</f>
        <v>920200</v>
      </c>
      <c r="F108" s="122">
        <f>ROUNDDOWN('PRIHODI PROJ. 2023'!F108*1.034,-2)</f>
        <v>8024400</v>
      </c>
      <c r="G108" s="122">
        <f>ROUNDDOWN('PRIHODI PROJ. 2023'!G108*1.034,-2)</f>
        <v>139900</v>
      </c>
      <c r="H108" s="122">
        <f>ROUNDDOWN('PRIHODI PROJ. 2023'!H108*1.034,-2)</f>
        <v>464900</v>
      </c>
      <c r="I108" s="122">
        <f>ROUNDDOWN('PRIHODI PROJ. 2023'!I108*1.034,-2)</f>
        <v>7311900</v>
      </c>
      <c r="J108" s="122">
        <f>ROUNDDOWN('PRIHODI PROJ. 2023'!J108*1.034,-2)</f>
        <v>0</v>
      </c>
      <c r="K108" s="122">
        <f>ROUNDDOWN('PRIHODI PROJ. 2023'!K108*1.034,-2)</f>
        <v>0</v>
      </c>
      <c r="L108" s="122">
        <f>ROUNDDOWN('PRIHODI PROJ. 2023'!L108*1.034,-2)</f>
        <v>107600</v>
      </c>
      <c r="M108" s="122">
        <f>ROUNDDOWN('PRIHODI PROJ. 2023'!M108*1.034,-2)</f>
        <v>0</v>
      </c>
      <c r="N108" s="122">
        <f>ROUNDDOWN('PRIHODI PROJ. 2023'!N108*1.034,-2)</f>
        <v>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>ROUNDDOWN('PRIHODI PROJ. 2023'!C109*1.034,-2)</f>
        <v>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0</v>
      </c>
      <c r="G109" s="86">
        <f>ROUNDDOWN('PRIHODI PROJ. 2023'!G109*1.034,-2)</f>
        <v>0</v>
      </c>
      <c r="H109" s="86">
        <f>ROUNDDOWN('PRIHODI PROJ. 2023'!H109*1.034,-2)</f>
        <v>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287" t="s">
        <v>276</v>
      </c>
      <c r="B110" s="288"/>
      <c r="C110" s="122">
        <f>ROUNDDOWN('PRIHODI PROJ. 2023'!C110*1.034,-2)</f>
        <v>9683200</v>
      </c>
      <c r="D110" s="122">
        <f>ROUNDDOWN('PRIHODI PROJ. 2023'!D110*1.034,-2)</f>
        <v>738300</v>
      </c>
      <c r="E110" s="122">
        <f>ROUNDDOWN('PRIHODI PROJ. 2023'!E110*1.034,-2)</f>
        <v>920200</v>
      </c>
      <c r="F110" s="122">
        <f>ROUNDDOWN('PRIHODI PROJ. 2023'!F110*1.034,-2)</f>
        <v>8024400</v>
      </c>
      <c r="G110" s="122">
        <f>ROUNDDOWN('PRIHODI PROJ. 2023'!G110*1.034,-2)</f>
        <v>139900</v>
      </c>
      <c r="H110" s="122">
        <f>ROUNDDOWN('PRIHODI PROJ. 2023'!H110*1.034,-2)</f>
        <v>464900</v>
      </c>
      <c r="I110" s="122">
        <f>ROUNDDOWN('PRIHODI PROJ. 2023'!I110*1.034,-2)</f>
        <v>7311900</v>
      </c>
      <c r="J110" s="122">
        <f>ROUNDDOWN('PRIHODI PROJ. 2023'!J110*1.034,-2)</f>
        <v>0</v>
      </c>
      <c r="K110" s="122">
        <f>ROUNDDOWN('PRIHODI PROJ. 2023'!K110*1.034,-2)</f>
        <v>0</v>
      </c>
      <c r="L110" s="122">
        <f>ROUNDDOWN('PRIHODI PROJ. 2023'!L110*1.034,-2)</f>
        <v>107600</v>
      </c>
      <c r="M110" s="122">
        <f>ROUNDDOWN('PRIHODI PROJ. 2023'!M110*1.034,-2)</f>
        <v>0</v>
      </c>
      <c r="N110" s="122">
        <f>ROUNDDOWN('PRIHODI PROJ. 2023'!N110*1.034,-2)</f>
        <v>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120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121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122</v>
      </c>
      <c r="B117" s="66" t="s">
        <v>271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272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123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125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126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131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132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133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134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237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238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289" t="s">
        <v>239</v>
      </c>
      <c r="B133" s="289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290" t="s">
        <v>240</v>
      </c>
      <c r="B134" s="290"/>
      <c r="C134" s="128">
        <f>ROUNDDOWN('PRIHODI PROJ. 2023'!C134*1.034,-2)</f>
        <v>9683200</v>
      </c>
      <c r="D134" s="128">
        <f>ROUNDDOWN('PRIHODI PROJ. 2023'!D134*1.034,-2)</f>
        <v>738300</v>
      </c>
      <c r="E134" s="128">
        <f>ROUNDDOWN('PRIHODI PROJ. 2023'!E134*1.034,-2)</f>
        <v>920200</v>
      </c>
      <c r="F134" s="114">
        <f>ROUNDDOWN('PRIHODI PROJ. 2023'!F134*1.034,-2)</f>
        <v>8024400</v>
      </c>
      <c r="G134" s="128">
        <f>ROUNDDOWN('PRIHODI PROJ. 2023'!G134*1.034,-2)</f>
        <v>139900</v>
      </c>
      <c r="H134" s="128">
        <f>ROUNDDOWN('PRIHODI PROJ. 2023'!H134*1.034,-2)</f>
        <v>464900</v>
      </c>
      <c r="I134" s="128">
        <f>ROUNDDOWN('PRIHODI PROJ. 2023'!I134*1.034,-2)</f>
        <v>7311900</v>
      </c>
      <c r="J134" s="128">
        <f>ROUNDDOWN('PRIHODI PROJ. 2023'!J134*1.034,-2)</f>
        <v>0</v>
      </c>
      <c r="K134" s="128">
        <f>ROUNDDOWN('PRIHODI PROJ. 2023'!K134*1.034,-2)</f>
        <v>0</v>
      </c>
      <c r="L134" s="128">
        <f>ROUNDDOWN('PRIHODI PROJ. 2023'!L134*1.034,-2)</f>
        <v>107600</v>
      </c>
      <c r="M134" s="128">
        <f>ROUNDDOWN('PRIHODI PROJ. 2023'!M134*1.034,-2)</f>
        <v>0</v>
      </c>
      <c r="N134" s="128">
        <f>ROUNDDOWN('PRIHODI PROJ. 2023'!N134*1.034,-2)</f>
        <v>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ROUNDDOWN('PRIHODI PROJ. 2023'!C135*1.034,-2)</f>
        <v>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0</v>
      </c>
      <c r="G135" s="78">
        <f>ROUNDDOWN('PRIHODI PROJ. 2023'!G135*1.034,-2)</f>
        <v>0</v>
      </c>
      <c r="H135" s="78">
        <f>ROUNDDOWN('PRIHODI PROJ. 2023'!H135*1.034,-2)</f>
        <v>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algorithmName="SHA-512" hashValue="2qvn3g2I+ow4PoqW13Mb1/8dAvnu8Z704gyag9OtQ8I3wFxQgMsBm4tMxyyfUvncExmGkdTdVOF8k6SQgglImg==" saltValue="KGBC07Sv3nu+1ob1Cjz7/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zoomScaleNormal="100" zoomScaleSheetLayoutView="45" workbookViewId="0">
      <pane xSplit="3" ySplit="9" topLeftCell="D136" activePane="bottomRight" state="frozenSplit"/>
      <selection pane="topRight" activeCell="H1" sqref="H1"/>
      <selection pane="bottomLeft" activeCell="A10" sqref="A10"/>
      <selection pane="bottomRight" activeCell="T22" sqref="T22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369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370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371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296" t="s">
        <v>310</v>
      </c>
      <c r="B6" s="29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297"/>
      <c r="B7" s="29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243" t="s">
        <v>182</v>
      </c>
      <c r="I8" s="243" t="s">
        <v>183</v>
      </c>
      <c r="J8" s="243" t="s">
        <v>184</v>
      </c>
      <c r="K8" s="243" t="s">
        <v>188</v>
      </c>
      <c r="L8" s="243" t="s">
        <v>343</v>
      </c>
      <c r="M8" s="58" t="s">
        <v>189</v>
      </c>
      <c r="N8" s="238" t="s">
        <v>368</v>
      </c>
      <c r="O8" s="243" t="s">
        <v>185</v>
      </c>
      <c r="P8" s="243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291" t="s">
        <v>341</v>
      </c>
      <c r="B10" s="292"/>
      <c r="C10" s="292"/>
      <c r="D10" s="236">
        <f>ROUNDDOWN(('RASHODI PROJ. 2023'!D10*1.034),-2)</f>
        <v>9683200</v>
      </c>
      <c r="E10" s="236">
        <f>ROUNDDOWN(('RASHODI PROJ. 2023'!E10*1.034),-2)</f>
        <v>738300</v>
      </c>
      <c r="F10" s="236">
        <f>ROUNDDOWN(('RASHODI PROJ. 2023'!F10*1.034),-2)</f>
        <v>920200</v>
      </c>
      <c r="G10" s="236">
        <f>ROUNDDOWN(('RASHODI PROJ. 2023'!G10*1.034),-2)</f>
        <v>8024400</v>
      </c>
      <c r="H10" s="236">
        <f>ROUNDDOWN(('RASHODI PROJ. 2023'!H10*1.034),-2)</f>
        <v>139900</v>
      </c>
      <c r="I10" s="236">
        <f>ROUNDDOWN(('RASHODI PROJ. 2023'!I10*1.034),-2)</f>
        <v>464900</v>
      </c>
      <c r="J10" s="236">
        <f>ROUNDDOWN(('RASHODI PROJ. 2023'!J10*1.034),-2)</f>
        <v>7311900</v>
      </c>
      <c r="K10" s="236">
        <f>ROUNDDOWN(('RASHODI PROJ. 2023'!K10*1.034),-2)</f>
        <v>0</v>
      </c>
      <c r="L10" s="236">
        <f>ROUNDDOWN(('RASHODI PROJ. 2023'!L10*1.034),-2)</f>
        <v>0</v>
      </c>
      <c r="M10" s="236">
        <f>ROUNDDOWN(('RASHODI PROJ. 2023'!M10*1.034),-2)</f>
        <v>107600</v>
      </c>
      <c r="N10" s="236">
        <f>ROUNDDOWN(('RASHODI PROJ. 2023'!N10*1.034),-2)</f>
        <v>0</v>
      </c>
      <c r="O10" s="236">
        <f>ROUNDDOWN(('RASHODI PROJ. 2023'!O10*1.034),-2)</f>
        <v>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4"/>
      <c r="C11" s="294"/>
      <c r="D11" s="183">
        <f>ROUNDDOWN(('RASHODI PROJ. 2023'!D11*1.034),-2)</f>
        <v>7977100</v>
      </c>
      <c r="E11" s="183">
        <f>ROUNDDOWN(('RASHODI PROJ. 2023'!E11*1.034),-2)</f>
        <v>738300</v>
      </c>
      <c r="F11" s="183">
        <f>ROUNDDOWN(('RASHODI PROJ. 2023'!F11*1.034),-2)</f>
        <v>14900</v>
      </c>
      <c r="G11" s="183">
        <f>ROUNDDOWN(('RASHODI PROJ. 2023'!G11*1.034),-2)</f>
        <v>7223600</v>
      </c>
      <c r="H11" s="183">
        <f>ROUNDDOWN(('RASHODI PROJ. 2023'!H11*1.034),-2)</f>
        <v>139900</v>
      </c>
      <c r="I11" s="183">
        <f>ROUNDDOWN(('RASHODI PROJ. 2023'!I11*1.034),-2)</f>
        <v>0</v>
      </c>
      <c r="J11" s="183">
        <f>ROUNDDOWN(('RASHODI PROJ. 2023'!J11*1.034),-2)</f>
        <v>7083700</v>
      </c>
      <c r="K11" s="183">
        <f>ROUNDDOWN(('RASHODI PROJ. 2023'!K11*1.034),-2)</f>
        <v>0</v>
      </c>
      <c r="L11" s="183">
        <f>ROUNDDOWN(('RASHODI PROJ. 2023'!L11*1.034),-2)</f>
        <v>0</v>
      </c>
      <c r="M11" s="183">
        <f>ROUNDDOWN(('RASHODI PROJ. 2023'!M11*1.034),-2)</f>
        <v>0</v>
      </c>
      <c r="N11" s="183">
        <f>ROUNDDOWN(('RASHODI PROJ. 2023'!N11*1.034),-2)</f>
        <v>0</v>
      </c>
      <c r="O11" s="183">
        <f>ROUNDDOWN(('RASHODI PROJ. 2023'!O11*1.034),-2)</f>
        <v>0</v>
      </c>
      <c r="P11" s="183">
        <f>ROUNDDOWN(('RASHODI PROJ. 2023'!P11*1.034),-2)</f>
        <v>0</v>
      </c>
      <c r="Q11" s="183">
        <f>ROUNDDOWN(('RASHODI PROJ. 2023'!Q11*1.034),-2)</f>
        <v>0</v>
      </c>
      <c r="R11" s="304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ROUNDDOWN(('RASHODI PROJ. 2023'!D12*1.034),-2)</f>
        <v>6921100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6921100</v>
      </c>
      <c r="H12" s="159">
        <f>ROUNDDOWN(('RASHODI PROJ. 2023'!H12*1.034),-2)</f>
        <v>0</v>
      </c>
      <c r="I12" s="159">
        <f>ROUNDDOWN(('RASHODI PROJ. 2023'!I12*1.034),-2)</f>
        <v>0</v>
      </c>
      <c r="J12" s="159">
        <f>ROUNDDOWN(('RASHODI PROJ. 2023'!J12*1.034),-2)</f>
        <v>6921100</v>
      </c>
      <c r="K12" s="159">
        <f>ROUNDDOWN(('RASHODI PROJ. 2023'!K12*1.034),-2)</f>
        <v>0</v>
      </c>
      <c r="L12" s="159">
        <f>ROUNDDOWN(('RASHODI PROJ. 2023'!L12*1.034),-2)</f>
        <v>0</v>
      </c>
      <c r="M12" s="159">
        <f>ROUNDDOWN(('RASHODI PROJ. 2023'!M12*1.034),-2)</f>
        <v>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304"/>
    </row>
    <row r="13" spans="1:18" s="156" customFormat="1" ht="37.5" customHeight="1" x14ac:dyDescent="0.2">
      <c r="B13" s="157">
        <v>311</v>
      </c>
      <c r="C13" s="158" t="s">
        <v>242</v>
      </c>
      <c r="D13" s="159">
        <f>ROUNDDOWN(('RASHODI PROJ. 2023'!D13*1.034),-2)</f>
        <v>5704800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5704800</v>
      </c>
      <c r="H13" s="159">
        <f>ROUNDDOWN(('RASHODI PROJ. 2023'!H13*1.034),-2)</f>
        <v>0</v>
      </c>
      <c r="I13" s="159">
        <f>ROUNDDOWN(('RASHODI PROJ. 2023'!I13*1.034),-2)</f>
        <v>0</v>
      </c>
      <c r="J13" s="159">
        <f>ROUNDDOWN(('RASHODI PROJ. 2023'!J13*1.034),-2)</f>
        <v>5704800</v>
      </c>
      <c r="K13" s="159">
        <f>ROUNDDOWN(('RASHODI PROJ. 2023'!K13*1.034),-2)</f>
        <v>0</v>
      </c>
      <c r="L13" s="159">
        <f>ROUNDDOWN(('RASHODI PROJ. 2023'!L13*1.034),-2)</f>
        <v>0</v>
      </c>
      <c r="M13" s="159">
        <f>ROUNDDOWN(('RASHODI PROJ. 2023'!M13*1.034),-2)</f>
        <v>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304"/>
    </row>
    <row r="14" spans="1:18" s="161" customFormat="1" ht="37.5" customHeight="1" x14ac:dyDescent="0.2">
      <c r="B14" s="162">
        <v>3111</v>
      </c>
      <c r="C14" s="163" t="s">
        <v>147</v>
      </c>
      <c r="D14" s="164">
        <f>ROUNDDOWN(('RASHODI PROJ. 2023'!D14*1.034),-2)</f>
        <v>5704800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5704800</v>
      </c>
      <c r="H14" s="166">
        <f>ROUNDDOWN(('RASHODI PROJ. 2023'!H14*1.034),-2)</f>
        <v>0</v>
      </c>
      <c r="I14" s="166">
        <f>ROUNDDOWN(('RASHODI PROJ. 2023'!I14*1.034),-2)</f>
        <v>0</v>
      </c>
      <c r="J14" s="166">
        <f>ROUNDDOWN(('RASHODI PROJ. 2023'!J14*1.034),-2)</f>
        <v>5704800</v>
      </c>
      <c r="K14" s="166">
        <f>ROUNDDOWN(('RASHODI PROJ. 2023'!K14*1.034),-2)</f>
        <v>0</v>
      </c>
      <c r="L14" s="166">
        <f>ROUNDDOWN(('RASHODI PROJ. 2023'!L14*1.034),-2)</f>
        <v>0</v>
      </c>
      <c r="M14" s="166">
        <f>ROUNDDOWN(('RASHODI PROJ. 2023'!M14*1.034),-2)</f>
        <v>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304"/>
    </row>
    <row r="15" spans="1:18" s="161" customFormat="1" ht="37.5" customHeight="1" x14ac:dyDescent="0.2">
      <c r="B15" s="162">
        <v>3112</v>
      </c>
      <c r="C15" s="163" t="s">
        <v>195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>ROUNDDOWN(('RASHODI PROJ. 2023'!D16*1.034),-2)</f>
        <v>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>ROUNDDOWN(('RASHODI PROJ. 2023'!D17*1.034),-2)</f>
        <v>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ROUNDDOWN(('RASHODI PROJ. 2023'!D18*1.034),-2)</f>
        <v>269000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269000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269000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>ROUNDDOWN(('RASHODI PROJ. 2023'!D19*1.034),-2)</f>
        <v>269000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269000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269000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>ROUNDDOWN(('RASHODI PROJ. 2023'!D20*1.034),-2)</f>
        <v>947100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947100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947100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>ROUNDDOWN(('RASHODI PROJ. 2023'!D21*1.034),-2)</f>
        <v>947100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947100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947100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>ROUNDDOWN(('RASHODI PROJ. 2023'!D22*1.034),-2)</f>
        <v>1044000</v>
      </c>
      <c r="E22" s="159">
        <f>ROUNDDOWN(('RASHODI PROJ. 2023'!E22*1.034),-2)</f>
        <v>733000</v>
      </c>
      <c r="F22" s="159">
        <f>ROUNDDOWN(('RASHODI PROJ. 2023'!F22*1.034),-2)</f>
        <v>14900</v>
      </c>
      <c r="G22" s="160">
        <f>ROUNDDOWN(('RASHODI PROJ. 2023'!G22*1.034),-2)</f>
        <v>295900</v>
      </c>
      <c r="H22" s="159">
        <f>ROUNDDOWN(('RASHODI PROJ. 2023'!H22*1.034),-2)</f>
        <v>133300</v>
      </c>
      <c r="I22" s="159">
        <f>ROUNDDOWN(('RASHODI PROJ. 2023'!I22*1.034),-2)</f>
        <v>0</v>
      </c>
      <c r="J22" s="159">
        <f>ROUNDDOWN(('RASHODI PROJ. 2023'!J22*1.034),-2)</f>
        <v>162400</v>
      </c>
      <c r="K22" s="159">
        <f>ROUNDDOWN(('RASHODI PROJ. 2023'!K22*1.034),-2)</f>
        <v>0</v>
      </c>
      <c r="L22" s="159">
        <f>ROUNDDOWN(('RASHODI PROJ. 2023'!L22*1.034),-2)</f>
        <v>0</v>
      </c>
      <c r="M22" s="159">
        <f>ROUNDDOWN(('RASHODI PROJ. 2023'!M22*1.034),-2)</f>
        <v>0</v>
      </c>
      <c r="N22" s="159">
        <f>ROUNDDOWN(('RASHODI PROJ. 2023'!N22*1.034),-2)</f>
        <v>0</v>
      </c>
      <c r="O22" s="159">
        <f>ROUNDDOWN(('RASHODI PROJ. 2023'!O22*1.034),-2)</f>
        <v>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ROUNDDOWN(('RASHODI PROJ. 2023'!D23*1.034),-2)</f>
        <v>172100</v>
      </c>
      <c r="E23" s="159">
        <f>ROUNDDOWN(('RASHODI PROJ. 2023'!E23*1.034),-2)</f>
        <v>9600</v>
      </c>
      <c r="F23" s="159">
        <f>ROUNDDOWN(('RASHODI PROJ. 2023'!F23*1.034),-2)</f>
        <v>0</v>
      </c>
      <c r="G23" s="160">
        <f>ROUNDDOWN(('RASHODI PROJ. 2023'!G23*1.034),-2)</f>
        <v>162400</v>
      </c>
      <c r="H23" s="159">
        <f>ROUNDDOWN(('RASHODI PROJ. 2023'!H23*1.034),-2)</f>
        <v>0</v>
      </c>
      <c r="I23" s="159">
        <f>ROUNDDOWN(('RASHODI PROJ. 2023'!I23*1.034),-2)</f>
        <v>0</v>
      </c>
      <c r="J23" s="159">
        <f>ROUNDDOWN(('RASHODI PROJ. 2023'!J23*1.034),-2)</f>
        <v>162400</v>
      </c>
      <c r="K23" s="159">
        <f>ROUNDDOWN(('RASHODI PROJ. 2023'!K23*1.034),-2)</f>
        <v>0</v>
      </c>
      <c r="L23" s="159">
        <f>ROUNDDOWN(('RASHODI PROJ. 2023'!L23*1.034),-2)</f>
        <v>0</v>
      </c>
      <c r="M23" s="159">
        <f>ROUNDDOWN(('RASHODI PROJ. 2023'!M23*1.034),-2)</f>
        <v>0</v>
      </c>
      <c r="N23" s="159">
        <f>ROUNDDOWN(('RASHODI PROJ. 2023'!N23*1.034),-2)</f>
        <v>0</v>
      </c>
      <c r="O23" s="159">
        <f>ROUNDDOWN(('RASHODI PROJ. 2023'!O23*1.034),-2)</f>
        <v>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>ROUNDDOWN(('RASHODI PROJ. 2023'!D24*1.034),-2)</f>
        <v>4200</v>
      </c>
      <c r="E24" s="166">
        <f>ROUNDDOWN(('RASHODI PROJ. 2023'!E24*1.034),-2)</f>
        <v>4200</v>
      </c>
      <c r="F24" s="165">
        <f>ROUNDDOWN(('RASHODI PROJ. 2023'!F24*1.034),-2)</f>
        <v>0</v>
      </c>
      <c r="G24" s="164">
        <f>ROUNDDOWN(('RASHODI PROJ. 2023'!G24*1.034),-2)</f>
        <v>0</v>
      </c>
      <c r="H24" s="166">
        <f>ROUNDDOWN(('RASHODI PROJ. 2023'!H24*1.034),-2)</f>
        <v>0</v>
      </c>
      <c r="I24" s="166">
        <f>ROUNDDOWN(('RASHODI PROJ. 2023'!I24*1.034),-2)</f>
        <v>0</v>
      </c>
      <c r="J24" s="166">
        <f>ROUNDDOWN(('RASHODI PROJ. 2023'!J24*1.034),-2)</f>
        <v>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0</v>
      </c>
      <c r="N24" s="166">
        <f>ROUNDDOWN(('RASHODI PROJ. 2023'!N24*1.034),-2)</f>
        <v>0</v>
      </c>
      <c r="O24" s="166">
        <f>ROUNDDOWN(('RASHODI PROJ. 2023'!O24*1.034),-2)</f>
        <v>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>ROUNDDOWN(('RASHODI PROJ. 2023'!D25*1.034),-2)</f>
        <v>162400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162400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162400</v>
      </c>
      <c r="K25" s="166">
        <f>ROUNDDOWN(('RASHODI PROJ. 2023'!K25*1.034),-2)</f>
        <v>0</v>
      </c>
      <c r="L25" s="166">
        <f>ROUNDDOWN(('RASHODI PROJ. 2023'!L25*1.034),-2)</f>
        <v>0</v>
      </c>
      <c r="M25" s="166">
        <f>ROUNDDOWN(('RASHODI PROJ. 2023'!M25*1.034),-2)</f>
        <v>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>ROUNDDOWN(('RASHODI PROJ. 2023'!D26*1.034),-2)</f>
        <v>5300</v>
      </c>
      <c r="E26" s="166">
        <f>ROUNDDOWN(('RASHODI PROJ. 2023'!E26*1.034),-2)</f>
        <v>5300</v>
      </c>
      <c r="F26" s="165">
        <f>ROUNDDOWN(('RASHODI PROJ. 2023'!F26*1.034),-2)</f>
        <v>0</v>
      </c>
      <c r="G26" s="164">
        <f>ROUNDDOWN(('RASHODI PROJ. 2023'!G26*1.034),-2)</f>
        <v>0</v>
      </c>
      <c r="H26" s="166">
        <f>ROUNDDOWN(('RASHODI PROJ. 2023'!H26*1.034),-2)</f>
        <v>0</v>
      </c>
      <c r="I26" s="166">
        <f>ROUNDDOWN(('RASHODI PROJ. 2023'!I26*1.034),-2)</f>
        <v>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0</v>
      </c>
      <c r="N26" s="166">
        <f>ROUNDDOWN(('RASHODI PROJ. 2023'!N26*1.034),-2)</f>
        <v>0</v>
      </c>
      <c r="O26" s="166">
        <f>ROUNDDOWN(('RASHODI PROJ. 2023'!O26*1.034),-2)</f>
        <v>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>ROUNDDOWN(('RASHODI PROJ. 2023'!D27*1.034),-2)</f>
        <v>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0</v>
      </c>
      <c r="H27" s="166">
        <f>ROUNDDOWN(('RASHODI PROJ. 2023'!H27*1.034),-2)</f>
        <v>0</v>
      </c>
      <c r="I27" s="166">
        <f>ROUNDDOWN(('RASHODI PROJ. 2023'!I27*1.034),-2)</f>
        <v>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>ROUNDDOWN(('RASHODI PROJ. 2023'!D28*1.034),-2)</f>
        <v>538100</v>
      </c>
      <c r="E28" s="159">
        <f>ROUNDDOWN(('RASHODI PROJ. 2023'!E28*1.034),-2)</f>
        <v>473500</v>
      </c>
      <c r="F28" s="159">
        <f>ROUNDDOWN(('RASHODI PROJ. 2023'!F28*1.034),-2)</f>
        <v>0</v>
      </c>
      <c r="G28" s="160">
        <f>ROUNDDOWN(('RASHODI PROJ. 2023'!G28*1.034),-2)</f>
        <v>64500</v>
      </c>
      <c r="H28" s="159">
        <f>ROUNDDOWN(('RASHODI PROJ. 2023'!H28*1.034),-2)</f>
        <v>64500</v>
      </c>
      <c r="I28" s="159">
        <f>ROUNDDOWN(('RASHODI PROJ. 2023'!I28*1.034),-2)</f>
        <v>0</v>
      </c>
      <c r="J28" s="159">
        <f>ROUNDDOWN(('RASHODI PROJ. 2023'!J28*1.034),-2)</f>
        <v>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0</v>
      </c>
      <c r="N28" s="159">
        <f>ROUNDDOWN(('RASHODI PROJ. 2023'!N28*1.034),-2)</f>
        <v>0</v>
      </c>
      <c r="O28" s="159">
        <f>ROUNDDOWN(('RASHODI PROJ. 2023'!O28*1.034),-2)</f>
        <v>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>ROUNDDOWN(('RASHODI PROJ. 2023'!D29*1.034),-2)</f>
        <v>55900</v>
      </c>
      <c r="E29" s="166">
        <f>ROUNDDOWN(('RASHODI PROJ. 2023'!E29*1.034),-2)</f>
        <v>39800</v>
      </c>
      <c r="F29" s="165">
        <f>ROUNDDOWN(('RASHODI PROJ. 2023'!F29*1.034),-2)</f>
        <v>0</v>
      </c>
      <c r="G29" s="164">
        <f>ROUNDDOWN(('RASHODI PROJ. 2023'!G29*1.034),-2)</f>
        <v>16100</v>
      </c>
      <c r="H29" s="166">
        <f>ROUNDDOWN(('RASHODI PROJ. 2023'!H29*1.034),-2)</f>
        <v>16100</v>
      </c>
      <c r="I29" s="166">
        <f>ROUNDDOWN(('RASHODI PROJ. 2023'!I29*1.034),-2)</f>
        <v>0</v>
      </c>
      <c r="J29" s="166">
        <f>ROUNDDOWN(('RASHODI PROJ. 2023'!J29*1.034),-2)</f>
        <v>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0</v>
      </c>
      <c r="N29" s="166">
        <f>ROUNDDOWN(('RASHODI PROJ. 2023'!N29*1.034),-2)</f>
        <v>0</v>
      </c>
      <c r="O29" s="166">
        <f>ROUNDDOWN(('RASHODI PROJ. 2023'!O29*1.034),-2)</f>
        <v>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>ROUNDDOWN(('RASHODI PROJ. 2023'!D30*1.034),-2)</f>
        <v>4200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4200</v>
      </c>
      <c r="H30" s="166">
        <f>ROUNDDOWN(('RASHODI PROJ. 2023'!H30*1.034),-2)</f>
        <v>4200</v>
      </c>
      <c r="I30" s="166">
        <f>ROUNDDOWN(('RASHODI PROJ. 2023'!I30*1.034),-2)</f>
        <v>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>ROUNDDOWN(('RASHODI PROJ. 2023'!D31*1.034),-2)</f>
        <v>430500</v>
      </c>
      <c r="E31" s="166">
        <f>ROUNDDOWN(('RASHODI PROJ. 2023'!E31*1.034),-2)</f>
        <v>406700</v>
      </c>
      <c r="F31" s="165">
        <f>ROUNDDOWN(('RASHODI PROJ. 2023'!F31*1.034),-2)</f>
        <v>0</v>
      </c>
      <c r="G31" s="164">
        <f>ROUNDDOWN(('RASHODI PROJ. 2023'!G31*1.034),-2)</f>
        <v>23600</v>
      </c>
      <c r="H31" s="166">
        <f>ROUNDDOWN(('RASHODI PROJ. 2023'!H31*1.034),-2)</f>
        <v>23600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>ROUNDDOWN(('RASHODI PROJ. 2023'!D32*1.034),-2)</f>
        <v>21500</v>
      </c>
      <c r="E32" s="166">
        <f>ROUNDDOWN(('RASHODI PROJ. 2023'!E32*1.034),-2)</f>
        <v>17100</v>
      </c>
      <c r="F32" s="165">
        <f>ROUNDDOWN(('RASHODI PROJ. 2023'!F32*1.034),-2)</f>
        <v>0</v>
      </c>
      <c r="G32" s="164">
        <f>ROUNDDOWN(('RASHODI PROJ. 2023'!G32*1.034),-2)</f>
        <v>4200</v>
      </c>
      <c r="H32" s="166">
        <f>ROUNDDOWN(('RASHODI PROJ. 2023'!H32*1.034),-2)</f>
        <v>4200</v>
      </c>
      <c r="I32" s="166">
        <f>ROUNDDOWN(('RASHODI PROJ. 2023'!I32*1.034),-2)</f>
        <v>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>ROUNDDOWN(('RASHODI PROJ. 2023'!D33*1.034),-2)</f>
        <v>21500</v>
      </c>
      <c r="E33" s="166">
        <f>ROUNDDOWN(('RASHODI PROJ. 2023'!E33*1.034),-2)</f>
        <v>7400</v>
      </c>
      <c r="F33" s="165">
        <f>ROUNDDOWN(('RASHODI PROJ. 2023'!F33*1.034),-2)</f>
        <v>0</v>
      </c>
      <c r="G33" s="164">
        <f>ROUNDDOWN(('RASHODI PROJ. 2023'!G33*1.034),-2)</f>
        <v>13900</v>
      </c>
      <c r="H33" s="166">
        <f>ROUNDDOWN(('RASHODI PROJ. 2023'!H33*1.034),-2)</f>
        <v>13900</v>
      </c>
      <c r="I33" s="166">
        <f>ROUNDDOWN(('RASHODI PROJ. 2023'!I33*1.034),-2)</f>
        <v>0</v>
      </c>
      <c r="J33" s="166">
        <f>ROUNDDOWN(('RASHODI PROJ. 2023'!J33*1.034),-2)</f>
        <v>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>ROUNDDOWN(('RASHODI PROJ. 2023'!D34*1.034),-2)</f>
        <v>4200</v>
      </c>
      <c r="E34" s="166">
        <f>ROUNDDOWN(('RASHODI PROJ. 2023'!E34*1.034),-2)</f>
        <v>2000</v>
      </c>
      <c r="F34" s="165">
        <f>ROUNDDOWN(('RASHODI PROJ. 2023'!F34*1.034),-2)</f>
        <v>0</v>
      </c>
      <c r="G34" s="164">
        <f>ROUNDDOWN(('RASHODI PROJ. 2023'!G34*1.034),-2)</f>
        <v>2000</v>
      </c>
      <c r="H34" s="166">
        <f>ROUNDDOWN(('RASHODI PROJ. 2023'!H34*1.034),-2)</f>
        <v>2000</v>
      </c>
      <c r="I34" s="166">
        <f>ROUNDDOWN(('RASHODI PROJ. 2023'!I34*1.034),-2)</f>
        <v>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ROUNDDOWN(('RASHODI PROJ. 2023'!D35*1.034),-2)</f>
        <v>278700</v>
      </c>
      <c r="E35" s="159">
        <f>ROUNDDOWN(('RASHODI PROJ. 2023'!E35*1.034),-2)</f>
        <v>230200</v>
      </c>
      <c r="F35" s="159">
        <f>ROUNDDOWN(('RASHODI PROJ. 2023'!F35*1.034),-2)</f>
        <v>0</v>
      </c>
      <c r="G35" s="160">
        <f>ROUNDDOWN(('RASHODI PROJ. 2023'!G35*1.034),-2)</f>
        <v>48300</v>
      </c>
      <c r="H35" s="159">
        <f>ROUNDDOWN(('RASHODI PROJ. 2023'!H35*1.034),-2)</f>
        <v>48300</v>
      </c>
      <c r="I35" s="159">
        <f>ROUNDDOWN(('RASHODI PROJ. 2023'!I35*1.034),-2)</f>
        <v>0</v>
      </c>
      <c r="J35" s="159">
        <f>ROUNDDOWN(('RASHODI PROJ. 2023'!J35*1.034),-2)</f>
        <v>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>ROUNDDOWN(('RASHODI PROJ. 2023'!D36*1.034),-2)</f>
        <v>21500</v>
      </c>
      <c r="E36" s="166">
        <f>ROUNDDOWN(('RASHODI PROJ. 2023'!E36*1.034),-2)</f>
        <v>14900</v>
      </c>
      <c r="F36" s="165">
        <f>ROUNDDOWN(('RASHODI PROJ. 2023'!F36*1.034),-2)</f>
        <v>0</v>
      </c>
      <c r="G36" s="164">
        <f>ROUNDDOWN(('RASHODI PROJ. 2023'!G36*1.034),-2)</f>
        <v>6400</v>
      </c>
      <c r="H36" s="166">
        <f>ROUNDDOWN(('RASHODI PROJ. 2023'!H36*1.034),-2)</f>
        <v>6400</v>
      </c>
      <c r="I36" s="166">
        <f>ROUNDDOWN(('RASHODI PROJ. 2023'!I36*1.034),-2)</f>
        <v>0</v>
      </c>
      <c r="J36" s="166">
        <f>ROUNDDOWN(('RASHODI PROJ. 2023'!J36*1.034),-2)</f>
        <v>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>ROUNDDOWN(('RASHODI PROJ. 2023'!D37*1.034),-2)</f>
        <v>110800</v>
      </c>
      <c r="E37" s="169">
        <f>ROUNDDOWN(('RASHODI PROJ. 2023'!E37*1.034),-2)</f>
        <v>110800</v>
      </c>
      <c r="F37" s="165">
        <f>ROUNDDOWN(('RASHODI PROJ. 2023'!F37*1.034),-2)</f>
        <v>0</v>
      </c>
      <c r="G37" s="164">
        <f>ROUNDDOWN(('RASHODI PROJ. 2023'!G37*1.034),-2)</f>
        <v>0</v>
      </c>
      <c r="H37" s="166">
        <f>ROUNDDOWN(('RASHODI PROJ. 2023'!H37*1.034),-2)</f>
        <v>0</v>
      </c>
      <c r="I37" s="166">
        <f>ROUNDDOWN(('RASHODI PROJ. 2023'!I37*1.034),-2)</f>
        <v>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>ROUNDDOWN(('RASHODI PROJ. 2023'!D38*1.034),-2)</f>
        <v>2000</v>
      </c>
      <c r="E38" s="166">
        <f>ROUNDDOWN(('RASHODI PROJ. 2023'!E38*1.034),-2)</f>
        <v>2000</v>
      </c>
      <c r="F38" s="165">
        <f>ROUNDDOWN(('RASHODI PROJ. 2023'!F38*1.034),-2)</f>
        <v>0</v>
      </c>
      <c r="G38" s="164">
        <f>ROUNDDOWN(('RASHODI PROJ. 2023'!G38*1.034),-2)</f>
        <v>0</v>
      </c>
      <c r="H38" s="166">
        <f>ROUNDDOWN(('RASHODI PROJ. 2023'!H38*1.034),-2)</f>
        <v>0</v>
      </c>
      <c r="I38" s="166">
        <f>ROUNDDOWN(('RASHODI PROJ. 2023'!I38*1.034),-2)</f>
        <v>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>ROUNDDOWN(('RASHODI PROJ. 2023'!D39*1.034),-2)</f>
        <v>64500</v>
      </c>
      <c r="E39" s="166">
        <f>ROUNDDOWN(('RASHODI PROJ. 2023'!E39*1.034),-2)</f>
        <v>64500</v>
      </c>
      <c r="F39" s="165">
        <f>ROUNDDOWN(('RASHODI PROJ. 2023'!F39*1.034),-2)</f>
        <v>0</v>
      </c>
      <c r="G39" s="164">
        <f>ROUNDDOWN(('RASHODI PROJ. 2023'!G39*1.034),-2)</f>
        <v>0</v>
      </c>
      <c r="H39" s="166">
        <f>ROUNDDOWN(('RASHODI PROJ. 2023'!H39*1.034),-2)</f>
        <v>0</v>
      </c>
      <c r="I39" s="166">
        <f>ROUNDDOWN(('RASHODI PROJ. 2023'!I39*1.034),-2)</f>
        <v>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>ROUNDDOWN(('RASHODI PROJ. 2023'!D40*1.034),-2)</f>
        <v>7400</v>
      </c>
      <c r="E40" s="166">
        <f>ROUNDDOWN(('RASHODI PROJ. 2023'!E40*1.034),-2)</f>
        <v>0</v>
      </c>
      <c r="F40" s="165">
        <f>ROUNDDOWN(('RASHODI PROJ. 2023'!F40*1.034),-2)</f>
        <v>0</v>
      </c>
      <c r="G40" s="164">
        <f>ROUNDDOWN(('RASHODI PROJ. 2023'!G40*1.034),-2)</f>
        <v>7400</v>
      </c>
      <c r="H40" s="166">
        <f>ROUNDDOWN(('RASHODI PROJ. 2023'!H40*1.034),-2)</f>
        <v>7400</v>
      </c>
      <c r="I40" s="166">
        <f>ROUNDDOWN(('RASHODI PROJ. 2023'!I40*1.034),-2)</f>
        <v>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>ROUNDDOWN(('RASHODI PROJ. 2023'!D41*1.034),-2)</f>
        <v>17100</v>
      </c>
      <c r="E41" s="166">
        <f>ROUNDDOWN(('RASHODI PROJ. 2023'!E41*1.034),-2)</f>
        <v>17100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>ROUNDDOWN(('RASHODI PROJ. 2023'!D42*1.034),-2)</f>
        <v>3200</v>
      </c>
      <c r="E42" s="166">
        <f>ROUNDDOWN(('RASHODI PROJ. 2023'!E42*1.034),-2)</f>
        <v>3200</v>
      </c>
      <c r="F42" s="165">
        <f>ROUNDDOWN(('RASHODI PROJ. 2023'!F42*1.034),-2)</f>
        <v>0</v>
      </c>
      <c r="G42" s="164">
        <f>ROUNDDOWN(('RASHODI PROJ. 2023'!G42*1.034),-2)</f>
        <v>0</v>
      </c>
      <c r="H42" s="166">
        <f>ROUNDDOWN(('RASHODI PROJ. 2023'!H42*1.034),-2)</f>
        <v>0</v>
      </c>
      <c r="I42" s="166">
        <f>ROUNDDOWN(('RASHODI PROJ. 2023'!I42*1.034),-2)</f>
        <v>0</v>
      </c>
      <c r="J42" s="166">
        <f>ROUNDDOWN(('RASHODI PROJ. 2023'!J42*1.034),-2)</f>
        <v>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>ROUNDDOWN(('RASHODI PROJ. 2023'!D43*1.034),-2)</f>
        <v>40800</v>
      </c>
      <c r="E43" s="166">
        <f>ROUNDDOWN(('RASHODI PROJ. 2023'!E43*1.034),-2)</f>
        <v>8500</v>
      </c>
      <c r="F43" s="165">
        <f>ROUNDDOWN(('RASHODI PROJ. 2023'!F43*1.034),-2)</f>
        <v>0</v>
      </c>
      <c r="G43" s="164">
        <f>ROUNDDOWN(('RASHODI PROJ. 2023'!G43*1.034),-2)</f>
        <v>32200</v>
      </c>
      <c r="H43" s="166">
        <f>ROUNDDOWN(('RASHODI PROJ. 2023'!H43*1.034),-2)</f>
        <v>32200</v>
      </c>
      <c r="I43" s="166">
        <f>ROUNDDOWN(('RASHODI PROJ. 2023'!I43*1.034),-2)</f>
        <v>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>ROUNDDOWN(('RASHODI PROJ. 2023'!D44*1.034),-2)</f>
        <v>10700</v>
      </c>
      <c r="E44" s="166">
        <f>ROUNDDOWN(('RASHODI PROJ. 2023'!E44*1.034),-2)</f>
        <v>8500</v>
      </c>
      <c r="F44" s="165">
        <f>ROUNDDOWN(('RASHODI PROJ. 2023'!F44*1.034),-2)</f>
        <v>0</v>
      </c>
      <c r="G44" s="164">
        <f>ROUNDDOWN(('RASHODI PROJ. 2023'!G44*1.034),-2)</f>
        <v>2000</v>
      </c>
      <c r="H44" s="166">
        <f>ROUNDDOWN(('RASHODI PROJ. 2023'!H44*1.034),-2)</f>
        <v>2000</v>
      </c>
      <c r="I44" s="166">
        <f>ROUNDDOWN(('RASHODI PROJ. 2023'!I44*1.034),-2)</f>
        <v>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ROUNDDOWN(('RASHODI PROJ. 2023'!D47*1.034),-2)</f>
        <v>54800</v>
      </c>
      <c r="E47" s="159">
        <f>ROUNDDOWN(('RASHODI PROJ. 2023'!E47*1.034),-2)</f>
        <v>19300</v>
      </c>
      <c r="F47" s="159">
        <f>ROUNDDOWN(('RASHODI PROJ. 2023'!F47*1.034),-2)</f>
        <v>14900</v>
      </c>
      <c r="G47" s="160">
        <f>ROUNDDOWN(('RASHODI PROJ. 2023'!G47*1.034),-2)</f>
        <v>20300</v>
      </c>
      <c r="H47" s="159">
        <f>ROUNDDOWN(('RASHODI PROJ. 2023'!H47*1.034),-2)</f>
        <v>20300</v>
      </c>
      <c r="I47" s="159">
        <f>ROUNDDOWN(('RASHODI PROJ. 2023'!I47*1.034),-2)</f>
        <v>0</v>
      </c>
      <c r="J47" s="159">
        <f>ROUNDDOWN(('RASHODI PROJ. 2023'!J47*1.034),-2)</f>
        <v>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306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>ROUNDDOWN(('RASHODI PROJ. 2023'!D48*1.034),-2)</f>
        <v>14900</v>
      </c>
      <c r="E48" s="165">
        <f>ROUNDDOWN(('RASHODI PROJ. 2023'!E48*1.034),-2)</f>
        <v>0</v>
      </c>
      <c r="F48" s="172">
        <f>ROUNDDOWN(('RASHODI PROJ. 2023'!F48*1.034),-2)</f>
        <v>14900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306"/>
    </row>
    <row r="49" spans="2:18" s="161" customFormat="1" ht="37.5" customHeight="1" x14ac:dyDescent="0.2">
      <c r="B49" s="162">
        <v>3292</v>
      </c>
      <c r="C49" s="163" t="s">
        <v>168</v>
      </c>
      <c r="D49" s="164">
        <f>ROUNDDOWN(('RASHODI PROJ. 2023'!D49*1.034),-2)</f>
        <v>8500</v>
      </c>
      <c r="E49" s="166">
        <f>ROUNDDOWN(('RASHODI PROJ. 2023'!E49*1.034),-2)</f>
        <v>8500</v>
      </c>
      <c r="F49" s="165">
        <f>ROUNDDOWN(('RASHODI PROJ. 2023'!F49*1.034),-2)</f>
        <v>0</v>
      </c>
      <c r="G49" s="164">
        <f>ROUNDDOWN(('RASHODI PROJ. 2023'!G49*1.034),-2)</f>
        <v>0</v>
      </c>
      <c r="H49" s="166">
        <f>ROUNDDOWN(('RASHODI PROJ. 2023'!H49*1.034),-2)</f>
        <v>0</v>
      </c>
      <c r="I49" s="166">
        <f>ROUNDDOWN(('RASHODI PROJ. 2023'!I49*1.034),-2)</f>
        <v>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307"/>
    </row>
    <row r="50" spans="2:18" s="161" customFormat="1" ht="37.5" customHeight="1" x14ac:dyDescent="0.2">
      <c r="B50" s="162">
        <v>3293</v>
      </c>
      <c r="C50" s="163" t="s">
        <v>169</v>
      </c>
      <c r="D50" s="164">
        <f>ROUNDDOWN(('RASHODI PROJ. 2023'!D50*1.034),-2)</f>
        <v>2000</v>
      </c>
      <c r="E50" s="166">
        <f>ROUNDDOWN(('RASHODI PROJ. 2023'!E50*1.034),-2)</f>
        <v>1000</v>
      </c>
      <c r="F50" s="165">
        <f>ROUNDDOWN(('RASHODI PROJ. 2023'!F50*1.034),-2)</f>
        <v>0</v>
      </c>
      <c r="G50" s="164">
        <f>ROUNDDOWN(('RASHODI PROJ. 2023'!G50*1.034),-2)</f>
        <v>1000</v>
      </c>
      <c r="H50" s="166">
        <f>ROUNDDOWN(('RASHODI PROJ. 2023'!H50*1.034),-2)</f>
        <v>1000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307"/>
    </row>
    <row r="51" spans="2:18" s="161" customFormat="1" ht="37.5" customHeight="1" x14ac:dyDescent="0.2">
      <c r="B51" s="162">
        <v>3294</v>
      </c>
      <c r="C51" s="163" t="s">
        <v>170</v>
      </c>
      <c r="D51" s="164">
        <f>ROUNDDOWN(('RASHODI PROJ. 2023'!D51*1.034),-2)</f>
        <v>4200</v>
      </c>
      <c r="E51" s="166">
        <f>ROUNDDOWN(('RASHODI PROJ. 2023'!E51*1.034),-2)</f>
        <v>1000</v>
      </c>
      <c r="F51" s="165">
        <f>ROUNDDOWN(('RASHODI PROJ. 2023'!F51*1.034),-2)</f>
        <v>0</v>
      </c>
      <c r="G51" s="164">
        <f>ROUNDDOWN(('RASHODI PROJ. 2023'!G51*1.034),-2)</f>
        <v>3200</v>
      </c>
      <c r="H51" s="166">
        <f>ROUNDDOWN(('RASHODI PROJ. 2023'!H51*1.034),-2)</f>
        <v>3200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>ROUNDDOWN(('RASHODI PROJ. 2023'!D52*1.034),-2)</f>
        <v>3200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3200</v>
      </c>
      <c r="H52" s="166">
        <f>ROUNDDOWN(('RASHODI PROJ. 2023'!H52*1.034),-2)</f>
        <v>3200</v>
      </c>
      <c r="I52" s="166">
        <f>ROUNDDOWN(('RASHODI PROJ. 2023'!I52*1.034),-2)</f>
        <v>0</v>
      </c>
      <c r="J52" s="166">
        <f>ROUNDDOWN(('RASHODI PROJ. 2023'!J52*1.034),-2)</f>
        <v>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>ROUNDDOWN(('RASHODI PROJ. 2023'!D54*1.034),-2)</f>
        <v>21500</v>
      </c>
      <c r="E54" s="166">
        <f>ROUNDDOWN(('RASHODI PROJ. 2023'!E54*1.034),-2)</f>
        <v>8500</v>
      </c>
      <c r="F54" s="166">
        <f>ROUNDDOWN(('RASHODI PROJ. 2023'!F54*1.034),-2)</f>
        <v>0</v>
      </c>
      <c r="G54" s="164">
        <f>ROUNDDOWN(('RASHODI PROJ. 2023'!G54*1.034),-2)</f>
        <v>12800</v>
      </c>
      <c r="H54" s="166">
        <f>ROUNDDOWN(('RASHODI PROJ. 2023'!H54*1.034),-2)</f>
        <v>12800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ROUNDDOWN(('RASHODI PROJ. 2023'!D55*1.034),-2)</f>
        <v>11700</v>
      </c>
      <c r="E55" s="159">
        <f>ROUNDDOWN(('RASHODI PROJ. 2023'!E55*1.034),-2)</f>
        <v>5300</v>
      </c>
      <c r="F55" s="159">
        <f>ROUNDDOWN(('RASHODI PROJ. 2023'!F55*1.034),-2)</f>
        <v>0</v>
      </c>
      <c r="G55" s="159">
        <f>ROUNDDOWN(('RASHODI PROJ. 2023'!G55*1.034),-2)</f>
        <v>6400</v>
      </c>
      <c r="H55" s="159">
        <f>ROUNDDOWN(('RASHODI PROJ. 2023'!H55*1.034),-2)</f>
        <v>6400</v>
      </c>
      <c r="I55" s="159">
        <f>ROUNDDOWN(('RASHODI PROJ. 2023'!I55*1.034),-2)</f>
        <v>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ROUNDDOWN(('RASHODI PROJ. 2023'!D59*1.034),-2)</f>
        <v>11700</v>
      </c>
      <c r="E59" s="159">
        <f>ROUNDDOWN(('RASHODI PROJ. 2023'!E59*1.034),-2)</f>
        <v>5300</v>
      </c>
      <c r="F59" s="159">
        <f>ROUNDDOWN(('RASHODI PROJ. 2023'!F59*1.034),-2)</f>
        <v>0</v>
      </c>
      <c r="G59" s="160">
        <f>ROUNDDOWN(('RASHODI PROJ. 2023'!G59*1.034),-2)</f>
        <v>6400</v>
      </c>
      <c r="H59" s="159">
        <f>ROUNDDOWN(('RASHODI PROJ. 2023'!H59*1.034),-2)</f>
        <v>6400</v>
      </c>
      <c r="I59" s="159">
        <f>ROUNDDOWN(('RASHODI PROJ. 2023'!I59*1.034),-2)</f>
        <v>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>ROUNDDOWN(('RASHODI PROJ. 2023'!D60*1.034),-2)</f>
        <v>5300</v>
      </c>
      <c r="E60" s="166">
        <f>ROUNDDOWN(('RASHODI PROJ. 2023'!E60*1.034),-2)</f>
        <v>3200</v>
      </c>
      <c r="F60" s="165">
        <f>ROUNDDOWN(('RASHODI PROJ. 2023'!F60*1.034),-2)</f>
        <v>0</v>
      </c>
      <c r="G60" s="164">
        <f>ROUNDDOWN(('RASHODI PROJ. 2023'!G60*1.034),-2)</f>
        <v>2000</v>
      </c>
      <c r="H60" s="166">
        <f>ROUNDDOWN(('RASHODI PROJ. 2023'!H60*1.034),-2)</f>
        <v>2000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>ROUNDDOWN(('RASHODI PROJ. 2023'!D61*1.034),-2)</f>
        <v>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0</v>
      </c>
      <c r="H61" s="166">
        <f>ROUNDDOWN(('RASHODI PROJ. 2023'!H61*1.034),-2)</f>
        <v>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>ROUNDDOWN(('RASHODI PROJ. 2023'!D62*1.034),-2)</f>
        <v>3200</v>
      </c>
      <c r="E62" s="166">
        <f>ROUNDDOWN(('RASHODI PROJ. 2023'!E62*1.034),-2)</f>
        <v>1000</v>
      </c>
      <c r="F62" s="165">
        <f>ROUNDDOWN(('RASHODI PROJ. 2023'!F62*1.034),-2)</f>
        <v>0</v>
      </c>
      <c r="G62" s="164">
        <f>ROUNDDOWN(('RASHODI PROJ. 2023'!G62*1.034),-2)</f>
        <v>2000</v>
      </c>
      <c r="H62" s="166">
        <f>ROUNDDOWN(('RASHODI PROJ. 2023'!H62*1.034),-2)</f>
        <v>2000</v>
      </c>
      <c r="I62" s="166">
        <f>ROUNDDOWN(('RASHODI PROJ. 2023'!I62*1.034),-2)</f>
        <v>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>ROUNDDOWN(('RASHODI PROJ. 2023'!D63*1.034),-2)</f>
        <v>3200</v>
      </c>
      <c r="E63" s="166">
        <f>ROUNDDOWN(('RASHODI PROJ. 2023'!E63*1.034),-2)</f>
        <v>1000</v>
      </c>
      <c r="F63" s="165">
        <f>ROUNDDOWN(('RASHODI PROJ. 2023'!F63*1.034),-2)</f>
        <v>0</v>
      </c>
      <c r="G63" s="164">
        <f>ROUNDDOWN(('RASHODI PROJ. 2023'!G63*1.034),-2)</f>
        <v>2000</v>
      </c>
      <c r="H63" s="166">
        <f>ROUNDDOWN(('RASHODI PROJ. 2023'!H63*1.034),-2)</f>
        <v>2000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ROUNDDOWN(('RASHODI PROJ. 2023'!D69*1.034),-2)</f>
        <v>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>ROUNDDOWN(('RASHODI PROJ. 2023'!D70*1.034),-2)</f>
        <v>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>ROUNDDOWN(('RASHODI PROJ. 2023'!D71*1.034),-2)</f>
        <v>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293" t="s">
        <v>353</v>
      </c>
      <c r="B88" s="294"/>
      <c r="C88" s="294"/>
      <c r="D88" s="183">
        <f>ROUNDDOWN(('RASHODI PROJ. 2023'!D88*1.034),-2)</f>
        <v>37600</v>
      </c>
      <c r="E88" s="183">
        <f>ROUNDDOWN(('RASHODI PROJ. 2023'!E88*1.034),-2)</f>
        <v>0</v>
      </c>
      <c r="F88" s="183">
        <f>ROUNDDOWN(('RASHODI PROJ. 2023'!F88*1.034),-2)</f>
        <v>37600</v>
      </c>
      <c r="G88" s="183">
        <f>ROUNDDOWN(('RASHODI PROJ. 2023'!G88*1.034),-2)</f>
        <v>0</v>
      </c>
      <c r="H88" s="183">
        <f>ROUNDDOWN(('RASHODI PROJ. 2023'!H88*1.034),-2)</f>
        <v>0</v>
      </c>
      <c r="I88" s="183">
        <f>ROUNDDOWN(('RASHODI PROJ. 2023'!I88*1.034),-2)</f>
        <v>0</v>
      </c>
      <c r="J88" s="183">
        <f>ROUNDDOWN(('RASHODI PROJ. 2023'!J88*1.034),-2)</f>
        <v>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0</v>
      </c>
      <c r="N88" s="183">
        <f>ROUNDDOWN(('RASHODI PROJ. 2023'!N88*1.034),-2)</f>
        <v>0</v>
      </c>
      <c r="O88" s="183">
        <f>ROUNDDOWN(('RASHODI PROJ. 2023'!O88*1.034),-2)</f>
        <v>0</v>
      </c>
      <c r="P88" s="183">
        <f>ROUNDDOWN(('RASHODI PROJ. 2023'!P88*1.034),-2)</f>
        <v>0</v>
      </c>
      <c r="Q88" s="183">
        <f>ROUNDDOWN(('RASHODI PROJ. 2023'!Q88*1.034),-2)</f>
        <v>0</v>
      </c>
      <c r="R88" s="303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ROUNDDOWN(('RASHODI PROJ. 2023'!D89*1.034),-2)</f>
        <v>35400</v>
      </c>
      <c r="E89" s="159">
        <f>ROUNDDOWN(('RASHODI PROJ. 2023'!E89*1.034),-2)</f>
        <v>0</v>
      </c>
      <c r="F89" s="159">
        <f>ROUNDDOWN(('RASHODI PROJ. 2023'!F89*1.034),-2)</f>
        <v>35400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303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ROUNDDOWN(('RASHODI PROJ. 2023'!D90*1.034),-2)</f>
        <v>35400</v>
      </c>
      <c r="E90" s="159">
        <f>ROUNDDOWN(('RASHODI PROJ. 2023'!E90*1.034),-2)</f>
        <v>0</v>
      </c>
      <c r="F90" s="159">
        <f>ROUNDDOWN(('RASHODI PROJ. 2023'!F90*1.034),-2)</f>
        <v>35400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303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>ROUNDDOWN(('RASHODI PROJ. 2023'!D91*1.034),-2)</f>
        <v>35400</v>
      </c>
      <c r="E91" s="165">
        <f>ROUNDDOWN(('RASHODI PROJ. 2023'!E91*1.034),-2)</f>
        <v>0</v>
      </c>
      <c r="F91" s="166">
        <f>ROUNDDOWN(('RASHODI PROJ. 2023'!F91*1.034),-2)</f>
        <v>35400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303"/>
    </row>
    <row r="92" spans="1:18" s="156" customFormat="1" ht="37.5" customHeight="1" x14ac:dyDescent="0.2">
      <c r="B92" s="157">
        <v>41</v>
      </c>
      <c r="C92" s="158" t="s">
        <v>257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303"/>
    </row>
    <row r="93" spans="1:18" s="156" customFormat="1" ht="37.5" customHeight="1" x14ac:dyDescent="0.2">
      <c r="B93" s="157">
        <v>412</v>
      </c>
      <c r="C93" s="158" t="s">
        <v>258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303"/>
    </row>
    <row r="94" spans="1:18" s="161" customFormat="1" ht="37.5" customHeight="1" x14ac:dyDescent="0.2">
      <c r="B94" s="162">
        <v>4123</v>
      </c>
      <c r="C94" s="163" t="s">
        <v>225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303"/>
    </row>
    <row r="95" spans="1:18" s="161" customFormat="1" ht="37.5" customHeight="1" x14ac:dyDescent="0.2">
      <c r="B95" s="162">
        <v>4124</v>
      </c>
      <c r="C95" s="163" t="s">
        <v>177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303"/>
    </row>
    <row r="96" spans="1:18" s="161" customFormat="1" ht="37.5" customHeight="1" x14ac:dyDescent="0.2">
      <c r="B96" s="162">
        <v>4126</v>
      </c>
      <c r="C96" s="163" t="s">
        <v>226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303"/>
    </row>
    <row r="97" spans="2:18" s="156" customFormat="1" ht="37.5" customHeight="1" x14ac:dyDescent="0.2">
      <c r="B97" s="157">
        <v>42</v>
      </c>
      <c r="C97" s="158" t="s">
        <v>259</v>
      </c>
      <c r="D97" s="159">
        <f>ROUNDDOWN(('RASHODI PROJ. 2023'!D97*1.034),-2)</f>
        <v>2000</v>
      </c>
      <c r="E97" s="159">
        <f>ROUNDDOWN(('RASHODI PROJ. 2023'!E97*1.034),-2)</f>
        <v>0</v>
      </c>
      <c r="F97" s="159">
        <f>ROUNDDOWN(('RASHODI PROJ. 2023'!F97*1.034),-2)</f>
        <v>2000</v>
      </c>
      <c r="G97" s="160">
        <f>ROUNDDOWN(('RASHODI PROJ. 2023'!G97*1.034),-2)</f>
        <v>0</v>
      </c>
      <c r="H97" s="159">
        <f>ROUNDDOWN(('RASHODI PROJ. 2023'!H97*1.034),-2)</f>
        <v>0</v>
      </c>
      <c r="I97" s="159">
        <f>ROUNDDOWN(('RASHODI PROJ. 2023'!I97*1.034),-2)</f>
        <v>0</v>
      </c>
      <c r="J97" s="159">
        <f>ROUNDDOWN(('RASHODI PROJ. 2023'!J97*1.034),-2)</f>
        <v>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0</v>
      </c>
      <c r="N97" s="159">
        <f>ROUNDDOWN(('RASHODI PROJ. 2023'!N97*1.034),-2)</f>
        <v>0</v>
      </c>
      <c r="O97" s="159">
        <f>ROUNDDOWN(('RASHODI PROJ. 2023'!O97*1.034),-2)</f>
        <v>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ROUNDDOWN(('RASHODI PROJ. 2023'!D102*1.034),-2)</f>
        <v>0</v>
      </c>
      <c r="E102" s="159">
        <f>ROUNDDOWN(('RASHODI PROJ. 2023'!E102*1.034),-2)</f>
        <v>0</v>
      </c>
      <c r="F102" s="159">
        <f>ROUNDDOWN(('RASHODI PROJ. 2023'!F102*1.034),-2)</f>
        <v>0</v>
      </c>
      <c r="G102" s="160">
        <f>ROUNDDOWN(('RASHODI PROJ. 2023'!G102*1.034),-2)</f>
        <v>0</v>
      </c>
      <c r="H102" s="159">
        <f>ROUNDDOWN(('RASHODI PROJ. 2023'!H102*1.034),-2)</f>
        <v>0</v>
      </c>
      <c r="I102" s="159">
        <f>ROUNDDOWN(('RASHODI PROJ. 2023'!I102*1.034),-2)</f>
        <v>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0</v>
      </c>
      <c r="N102" s="159">
        <f>ROUNDDOWN(('RASHODI PROJ. 2023'!N102*1.034),-2)</f>
        <v>0</v>
      </c>
      <c r="O102" s="159">
        <f>ROUNDDOWN(('RASHODI PROJ. 2023'!O102*1.034),-2)</f>
        <v>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>ROUNDDOWN(('RASHODI PROJ. 2023'!D103*1.034),-2)</f>
        <v>0</v>
      </c>
      <c r="E103" s="165">
        <f>ROUNDDOWN(('RASHODI PROJ. 2023'!E103*1.034),-2)</f>
        <v>0</v>
      </c>
      <c r="F103" s="172">
        <f>ROUNDDOWN(('RASHODI PROJ. 2023'!F103*1.034),-2)</f>
        <v>0</v>
      </c>
      <c r="G103" s="164">
        <f>ROUNDDOWN(('RASHODI PROJ. 2023'!G103*1.034),-2)</f>
        <v>0</v>
      </c>
      <c r="H103" s="166">
        <f>ROUNDDOWN(('RASHODI PROJ. 2023'!H103*1.034),-2)</f>
        <v>0</v>
      </c>
      <c r="I103" s="166">
        <f>ROUNDDOWN(('RASHODI PROJ. 2023'!I103*1.034),-2)</f>
        <v>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0</v>
      </c>
      <c r="N103" s="166">
        <f>ROUNDDOWN(('RASHODI PROJ. 2023'!N103*1.034),-2)</f>
        <v>0</v>
      </c>
      <c r="O103" s="166">
        <f>ROUNDDOWN(('RASHODI PROJ. 2023'!O103*1.034),-2)</f>
        <v>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>ROUNDDOWN(('RASHODI PROJ. 2023'!D104*1.034),-2)</f>
        <v>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0</v>
      </c>
      <c r="H104" s="166">
        <f>ROUNDDOWN(('RASHODI PROJ. 2023'!H104*1.034),-2)</f>
        <v>0</v>
      </c>
      <c r="I104" s="166">
        <f>ROUNDDOWN(('RASHODI PROJ. 2023'!I104*1.034),-2)</f>
        <v>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>ROUNDDOWN(('RASHODI PROJ. 2023'!D105*1.034),-2)</f>
        <v>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0</v>
      </c>
      <c r="H105" s="166">
        <f>ROUNDDOWN(('RASHODI PROJ. 2023'!H105*1.034),-2)</f>
        <v>0</v>
      </c>
      <c r="I105" s="166">
        <f>ROUNDDOWN(('RASHODI PROJ. 2023'!I105*1.034),-2)</f>
        <v>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>ROUNDDOWN(('RASHODI PROJ. 2023'!D108*1.034),-2)</f>
        <v>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0</v>
      </c>
      <c r="H108" s="166">
        <f>ROUNDDOWN(('RASHODI PROJ. 2023'!H108*1.034),-2)</f>
        <v>0</v>
      </c>
      <c r="I108" s="166">
        <f>ROUNDDOWN(('RASHODI PROJ. 2023'!I108*1.034),-2)</f>
        <v>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>ROUNDDOWN(('RASHODI PROJ. 2023'!D109*1.034),-2)</f>
        <v>0</v>
      </c>
      <c r="E109" s="165">
        <f>ROUNDDOWN(('RASHODI PROJ. 2023'!E109*1.034),-2)</f>
        <v>0</v>
      </c>
      <c r="F109" s="172">
        <f>ROUNDDOWN(('RASHODI PROJ. 2023'!F109*1.034),-2)</f>
        <v>0</v>
      </c>
      <c r="G109" s="164">
        <f>ROUNDDOWN(('RASHODI PROJ. 2023'!G109*1.034),-2)</f>
        <v>0</v>
      </c>
      <c r="H109" s="166">
        <f>ROUNDDOWN(('RASHODI PROJ. 2023'!H109*1.034),-2)</f>
        <v>0</v>
      </c>
      <c r="I109" s="166">
        <f>ROUNDDOWN(('RASHODI PROJ. 2023'!I109*1.034),-2)</f>
        <v>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ROUNDDOWN(('RASHODI PROJ. 2023'!D112*1.034),-2)</f>
        <v>2000</v>
      </c>
      <c r="E112" s="159">
        <f>ROUNDDOWN(('RASHODI PROJ. 2023'!E112*1.034),-2)</f>
        <v>0</v>
      </c>
      <c r="F112" s="159">
        <f>ROUNDDOWN(('RASHODI PROJ. 2023'!F112*1.034),-2)</f>
        <v>2000</v>
      </c>
      <c r="G112" s="160">
        <f>ROUNDDOWN(('RASHODI PROJ. 2023'!G112*1.034),-2)</f>
        <v>0</v>
      </c>
      <c r="H112" s="159">
        <f>ROUNDDOWN(('RASHODI PROJ. 2023'!H112*1.034),-2)</f>
        <v>0</v>
      </c>
      <c r="I112" s="159">
        <f>ROUNDDOWN(('RASHODI PROJ. 2023'!I112*1.034),-2)</f>
        <v>0</v>
      </c>
      <c r="J112" s="159">
        <f>ROUNDDOWN(('RASHODI PROJ. 2023'!J112*1.034),-2)</f>
        <v>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>ROUNDDOWN(('RASHODI PROJ. 2023'!D113*1.034),-2)</f>
        <v>2000</v>
      </c>
      <c r="E113" s="165">
        <f>ROUNDDOWN(('RASHODI PROJ. 2023'!E113*1.034),-2)</f>
        <v>0</v>
      </c>
      <c r="F113" s="242">
        <f>ROUNDDOWN(('RASHODI PROJ. 2023'!F113*1.034),-2)</f>
        <v>2000</v>
      </c>
      <c r="G113" s="164">
        <f>ROUNDDOWN(('RASHODI PROJ. 2023'!G113*1.034),-2)</f>
        <v>0</v>
      </c>
      <c r="H113" s="166">
        <f>ROUNDDOWN(('RASHODI PROJ. 2023'!H113*1.034),-2)</f>
        <v>0</v>
      </c>
      <c r="I113" s="166">
        <f>ROUNDDOWN(('RASHODI PROJ. 2023'!I113*1.034),-2)</f>
        <v>0</v>
      </c>
      <c r="J113" s="166">
        <f>ROUNDDOWN(('RASHODI PROJ. 2023'!J113*1.034),-2)</f>
        <v>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ROUNDDOWN(('RASHODI PROJ. 2023'!D124*1.034),-2)</f>
        <v>0</v>
      </c>
      <c r="E124" s="159">
        <f>ROUNDDOWN(('RASHODI PROJ. 2023'!E124*1.034),-2)</f>
        <v>0</v>
      </c>
      <c r="F124" s="159">
        <f>ROUNDDOWN(('RASHODI PROJ. 2023'!F124*1.034),-2)</f>
        <v>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ROUNDDOWN(('RASHODI PROJ. 2023'!D125*1.034),-2)</f>
        <v>0</v>
      </c>
      <c r="E125" s="159">
        <f>ROUNDDOWN(('RASHODI PROJ. 2023'!E125*1.034),-2)</f>
        <v>0</v>
      </c>
      <c r="F125" s="159">
        <f>ROUNDDOWN(('RASHODI PROJ. 2023'!F125*1.034),-2)</f>
        <v>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>ROUNDDOWN(('RASHODI PROJ. 2023'!D126*1.034),-2)</f>
        <v>0</v>
      </c>
      <c r="E126" s="165">
        <f>ROUNDDOWN(('RASHODI PROJ. 2023'!E126*1.034),-2)</f>
        <v>0</v>
      </c>
      <c r="F126" s="172">
        <f>ROUNDDOWN(('RASHODI PROJ. 2023'!F126*1.034),-2)</f>
        <v>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354</v>
      </c>
      <c r="B128" s="191"/>
      <c r="C128" s="245"/>
      <c r="D128" s="193">
        <f>ROUNDDOWN(('RASHODI PROJ. 2023'!D128*1.034),-2)</f>
        <v>716800</v>
      </c>
      <c r="E128" s="193">
        <f>ROUNDDOWN(('RASHODI PROJ. 2023'!E128*1.034),-2)</f>
        <v>0</v>
      </c>
      <c r="F128" s="193">
        <f>ROUNDDOWN(('RASHODI PROJ. 2023'!F128*1.034),-2)</f>
        <v>544600</v>
      </c>
      <c r="G128" s="193">
        <f>ROUNDDOWN(('RASHODI PROJ. 2023'!G128*1.034),-2)</f>
        <v>172100</v>
      </c>
      <c r="H128" s="193">
        <f>ROUNDDOWN(('RASHODI PROJ. 2023'!H128*1.034),-2)</f>
        <v>0</v>
      </c>
      <c r="I128" s="193">
        <f>ROUNDDOWN(('RASHODI PROJ. 2023'!I128*1.034),-2)</f>
        <v>172100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ROUNDDOWN(('RASHODI PROJ. 2023'!D129*1.034),-2)</f>
        <v>599500</v>
      </c>
      <c r="E129" s="198">
        <f>ROUNDDOWN(('RASHODI PROJ. 2023'!E129*1.034),-2)</f>
        <v>0</v>
      </c>
      <c r="F129" s="198">
        <f>ROUNDDOWN(('RASHODI PROJ. 2023'!F129*1.034),-2)</f>
        <v>427200</v>
      </c>
      <c r="G129" s="198">
        <f>ROUNDDOWN(('RASHODI PROJ. 2023'!G129*1.034),-2)</f>
        <v>172100</v>
      </c>
      <c r="H129" s="198">
        <f>ROUNDDOWN(('RASHODI PROJ. 2023'!H129*1.034),-2)</f>
        <v>0</v>
      </c>
      <c r="I129" s="198">
        <f>ROUNDDOWN(('RASHODI PROJ. 2023'!I129*1.034),-2)</f>
        <v>172100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>ROUNDDOWN(('RASHODI PROJ. 2023'!D130*1.034),-2)</f>
        <v>599500</v>
      </c>
      <c r="E130" s="202">
        <f>ROUNDDOWN(('RASHODI PROJ. 2023'!E130*1.034),-2)</f>
        <v>0</v>
      </c>
      <c r="F130" s="203">
        <f>ROUNDDOWN(('RASHODI PROJ. 2023'!F130*1.034),-2)</f>
        <v>427200</v>
      </c>
      <c r="G130" s="204">
        <f>ROUNDDOWN(('RASHODI PROJ. 2023'!G130*1.034),-2)</f>
        <v>172100</v>
      </c>
      <c r="H130" s="205">
        <f>ROUNDDOWN(('RASHODI PROJ. 2023'!H130*1.034),-2)</f>
        <v>0</v>
      </c>
      <c r="I130" s="205">
        <f>ROUNDDOWN(('RASHODI PROJ. 2023'!I130*1.034),-2)</f>
        <v>172100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ROUNDDOWN(('RASHODI PROJ. 2023'!D131*1.034),-2)</f>
        <v>14900</v>
      </c>
      <c r="E131" s="198">
        <f>ROUNDDOWN(('RASHODI PROJ. 2023'!E131*1.034),-2)</f>
        <v>0</v>
      </c>
      <c r="F131" s="198">
        <f>ROUNDDOWN(('RASHODI PROJ. 2023'!F131*1.034),-2)</f>
        <v>14900</v>
      </c>
      <c r="G131" s="198">
        <f>ROUNDDOWN(('RASHODI PROJ. 2023'!G131*1.034),-2)</f>
        <v>0</v>
      </c>
      <c r="H131" s="198">
        <f>ROUNDDOWN(('RASHODI PROJ. 2023'!H131*1.034),-2)</f>
        <v>0</v>
      </c>
      <c r="I131" s="198">
        <f>ROUNDDOWN(('RASHODI PROJ. 2023'!I131*1.034),-2)</f>
        <v>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>ROUNDDOWN(('RASHODI PROJ. 2023'!D132*1.034),-2)</f>
        <v>14900</v>
      </c>
      <c r="E132" s="206">
        <f>ROUNDDOWN(('RASHODI PROJ. 2023'!E132*1.034),-2)</f>
        <v>0</v>
      </c>
      <c r="F132" s="203">
        <f>ROUNDDOWN(('RASHODI PROJ. 2023'!F132*1.034),-2)</f>
        <v>14900</v>
      </c>
      <c r="G132" s="204">
        <f>ROUNDDOWN(('RASHODI PROJ. 2023'!G132*1.034),-2)</f>
        <v>0</v>
      </c>
      <c r="H132" s="205">
        <f>ROUNDDOWN(('RASHODI PROJ. 2023'!H132*1.034),-2)</f>
        <v>0</v>
      </c>
      <c r="I132" s="205">
        <f>ROUNDDOWN(('RASHODI PROJ. 2023'!I132*1.034),-2)</f>
        <v>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ROUNDDOWN(('RASHODI PROJ. 2023'!D133*1.034),-2)</f>
        <v>69800</v>
      </c>
      <c r="E133" s="208">
        <f>ROUNDDOWN(('RASHODI PROJ. 2023'!E133*1.034),-2)</f>
        <v>0</v>
      </c>
      <c r="F133" s="208">
        <f>ROUNDDOWN(('RASHODI PROJ. 2023'!F133*1.034),-2)</f>
        <v>69800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>ROUNDDOWN(('RASHODI PROJ. 2023'!D134*1.034),-2)</f>
        <v>69800</v>
      </c>
      <c r="E134" s="206">
        <f>ROUNDDOWN(('RASHODI PROJ. 2023'!E134*1.034),-2)</f>
        <v>0</v>
      </c>
      <c r="F134" s="203">
        <f>ROUNDDOWN(('RASHODI PROJ. 2023'!F134*1.034),-2)</f>
        <v>69800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ROUNDDOWN(('RASHODI PROJ. 2023'!D135*1.034),-2)</f>
        <v>32200</v>
      </c>
      <c r="E135" s="198">
        <f>ROUNDDOWN(('RASHODI PROJ. 2023'!E135*1.034),-2)</f>
        <v>0</v>
      </c>
      <c r="F135" s="198">
        <f>ROUNDDOWN(('RASHODI PROJ. 2023'!F135*1.034),-2)</f>
        <v>32200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>ROUNDDOWN(('RASHODI PROJ. 2023'!D136*1.034),-2)</f>
        <v>32200</v>
      </c>
      <c r="E136" s="206">
        <f>ROUNDDOWN(('RASHODI PROJ. 2023'!E136*1.034),-2)</f>
        <v>0</v>
      </c>
      <c r="F136" s="203">
        <f>ROUNDDOWN(('RASHODI PROJ. 2023'!F136*1.034),-2)</f>
        <v>32200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293" t="s">
        <v>362</v>
      </c>
      <c r="B137" s="295"/>
      <c r="C137" s="295"/>
      <c r="D137" s="193">
        <f>ROUNDDOWN(('RASHODI PROJ. 2023'!D137*1.034),-2)</f>
        <v>228100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228100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228100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ROUNDDOWN(('RASHODI PROJ. 2023'!D140*1.034),-2)</f>
        <v>228100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228100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228100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>ROUNDDOWN(('RASHODI PROJ. 2023'!D141*1.034),-2)</f>
        <v>228100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228100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228100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293" t="s">
        <v>355</v>
      </c>
      <c r="B142" s="294"/>
      <c r="C142" s="294"/>
      <c r="D142" s="193">
        <f>ROUNDDOWN(('RASHODI PROJ. 2023'!D142*1.034),-2)</f>
        <v>423000</v>
      </c>
      <c r="E142" s="193">
        <f>ROUNDDOWN(('RASHODI PROJ. 2023'!E142*1.034),-2)</f>
        <v>0</v>
      </c>
      <c r="F142" s="193">
        <f>ROUNDDOWN(('RASHODI PROJ. 2023'!F142*1.034),-2)</f>
        <v>132300</v>
      </c>
      <c r="G142" s="193">
        <f>ROUNDDOWN(('RASHODI PROJ. 2023'!G142*1.034),-2)</f>
        <v>290500</v>
      </c>
      <c r="H142" s="193">
        <f>ROUNDDOWN(('RASHODI PROJ. 2023'!H142*1.034),-2)</f>
        <v>0</v>
      </c>
      <c r="I142" s="193">
        <f>ROUNDDOWN(('RASHODI PROJ. 2023'!I142*1.034),-2)</f>
        <v>290500</v>
      </c>
      <c r="J142" s="193">
        <f>ROUNDDOWN(('RASHODI PROJ. 2023'!J142*1.034),-2)</f>
        <v>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ROUNDDOWN(('RASHODI PROJ. 2023'!D143*1.034),-2)</f>
        <v>423000</v>
      </c>
      <c r="E143" s="198">
        <f>ROUNDDOWN(('RASHODI PROJ. 2023'!E143*1.034),-2)</f>
        <v>0</v>
      </c>
      <c r="F143" s="198">
        <f>ROUNDDOWN(('RASHODI PROJ. 2023'!F143*1.034),-2)</f>
        <v>132300</v>
      </c>
      <c r="G143" s="198">
        <f>ROUNDDOWN(('RASHODI PROJ. 2023'!G143*1.034),-2)</f>
        <v>290500</v>
      </c>
      <c r="H143" s="198">
        <f>ROUNDDOWN(('RASHODI PROJ. 2023'!H143*1.034),-2)</f>
        <v>0</v>
      </c>
      <c r="I143" s="198">
        <f>ROUNDDOWN(('RASHODI PROJ. 2023'!I143*1.034),-2)</f>
        <v>290500</v>
      </c>
      <c r="J143" s="198">
        <f>ROUNDDOWN(('RASHODI PROJ. 2023'!J143*1.034),-2)</f>
        <v>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>ROUNDDOWN(('RASHODI PROJ. 2023'!D144*1.034),-2)</f>
        <v>423000</v>
      </c>
      <c r="E144" s="206">
        <f>ROUNDDOWN(('RASHODI PROJ. 2023'!E144*1.034),-2)</f>
        <v>0</v>
      </c>
      <c r="F144" s="203">
        <f>ROUNDDOWN(('RASHODI PROJ. 2023'!F144*1.034),-2)</f>
        <v>132300</v>
      </c>
      <c r="G144" s="204">
        <f>ROUNDDOWN(('RASHODI PROJ. 2023'!G144*1.034),-2)</f>
        <v>290500</v>
      </c>
      <c r="H144" s="205">
        <f>ROUNDDOWN(('RASHODI PROJ. 2023'!H144*1.034),-2)</f>
        <v>0</v>
      </c>
      <c r="I144" s="205">
        <f>ROUNDDOWN(('RASHODI PROJ. 2023'!I144*1.034),-2)</f>
        <v>290500</v>
      </c>
      <c r="J144" s="205">
        <f>ROUNDDOWN(('RASHODI PROJ. 2023'!J144*1.034),-2)</f>
        <v>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293" t="s">
        <v>356</v>
      </c>
      <c r="B145" s="295"/>
      <c r="C145" s="295"/>
      <c r="D145" s="193">
        <f>ROUNDDOWN(('RASHODI PROJ. 2023'!D145*1.034),-2)</f>
        <v>14900</v>
      </c>
      <c r="E145" s="193">
        <f>ROUNDDOWN(('RASHODI PROJ. 2023'!E145*1.034),-2)</f>
        <v>0</v>
      </c>
      <c r="F145" s="193">
        <f>ROUNDDOWN(('RASHODI PROJ. 2023'!F145*1.034),-2)</f>
        <v>14900</v>
      </c>
      <c r="G145" s="193">
        <f>ROUNDDOWN(('RASHODI PROJ. 2023'!G145*1.034),-2)</f>
        <v>0</v>
      </c>
      <c r="H145" s="193">
        <f>ROUNDDOWN(('RASHODI PROJ. 2023'!H145*1.034),-2)</f>
        <v>0</v>
      </c>
      <c r="I145" s="193">
        <f>ROUNDDOWN(('RASHODI PROJ. 2023'!I145*1.034),-2)</f>
        <v>0</v>
      </c>
      <c r="J145" s="193">
        <f>ROUNDDOWN(('RASHODI PROJ. 2023'!J145*1.034),-2)</f>
        <v>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ROUNDDOWN(('RASHODI PROJ. 2023'!D146*1.034),-2)</f>
        <v>1000</v>
      </c>
      <c r="E146" s="198">
        <f>ROUNDDOWN(('RASHODI PROJ. 2023'!E146*1.034),-2)</f>
        <v>0</v>
      </c>
      <c r="F146" s="198">
        <f>ROUNDDOWN(('RASHODI PROJ. 2023'!F146*1.034),-2)</f>
        <v>1000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>ROUNDDOWN(('RASHODI PROJ. 2023'!D147*1.034),-2)</f>
        <v>1000</v>
      </c>
      <c r="E147" s="206">
        <f>ROUNDDOWN(('RASHODI PROJ. 2023'!E147*1.034),-2)</f>
        <v>0</v>
      </c>
      <c r="F147" s="203">
        <f>ROUNDDOWN(('RASHODI PROJ. 2023'!F147*1.034),-2)</f>
        <v>1000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ROUNDDOWN(('RASHODI PROJ. 2023'!D148*1.034),-2)</f>
        <v>5300</v>
      </c>
      <c r="E148" s="198">
        <f>ROUNDDOWN(('RASHODI PROJ. 2023'!E148*1.034),-2)</f>
        <v>0</v>
      </c>
      <c r="F148" s="198">
        <f>ROUNDDOWN(('RASHODI PROJ. 2023'!F148*1.034),-2)</f>
        <v>5300</v>
      </c>
      <c r="G148" s="198">
        <f>ROUNDDOWN(('RASHODI PROJ. 2023'!G148*1.034),-2)</f>
        <v>0</v>
      </c>
      <c r="H148" s="198">
        <f>ROUNDDOWN(('RASHODI PROJ. 2023'!H148*1.034),-2)</f>
        <v>0</v>
      </c>
      <c r="I148" s="198">
        <f>ROUNDDOWN(('RASHODI PROJ. 2023'!I148*1.034),-2)</f>
        <v>0</v>
      </c>
      <c r="J148" s="198">
        <f>ROUNDDOWN(('RASHODI PROJ. 2023'!J148*1.034),-2)</f>
        <v>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>ROUNDDOWN(('RASHODI PROJ. 2023'!D149*1.034),-2)</f>
        <v>5300</v>
      </c>
      <c r="E149" s="206">
        <f>ROUNDDOWN(('RASHODI PROJ. 2023'!E149*1.034),-2)</f>
        <v>0</v>
      </c>
      <c r="F149" s="203">
        <f>ROUNDDOWN(('RASHODI PROJ. 2023'!F149*1.034),-2)</f>
        <v>5300</v>
      </c>
      <c r="G149" s="204">
        <f>ROUNDDOWN(('RASHODI PROJ. 2023'!G149*1.034),-2)</f>
        <v>0</v>
      </c>
      <c r="H149" s="205">
        <f>ROUNDDOWN(('RASHODI PROJ. 2023'!H149*1.034),-2)</f>
        <v>0</v>
      </c>
      <c r="I149" s="205">
        <f>ROUNDDOWN(('RASHODI PROJ. 2023'!I149*1.034),-2)</f>
        <v>0</v>
      </c>
      <c r="J149" s="205">
        <f>ROUNDDOWN(('RASHODI PROJ. 2023'!J149*1.034),-2)</f>
        <v>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ROUNDDOWN(('RASHODI PROJ. 2023'!D150*1.034),-2)</f>
        <v>8500</v>
      </c>
      <c r="E150" s="198">
        <f>ROUNDDOWN(('RASHODI PROJ. 2023'!E150*1.034),-2)</f>
        <v>0</v>
      </c>
      <c r="F150" s="198">
        <f>ROUNDDOWN(('RASHODI PROJ. 2023'!F150*1.034),-2)</f>
        <v>8500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>ROUNDDOWN(('RASHODI PROJ. 2023'!D151*1.034),-2)</f>
        <v>8500</v>
      </c>
      <c r="E151" s="206">
        <f>ROUNDDOWN(('RASHODI PROJ. 2023'!E151*1.034),-2)</f>
        <v>0</v>
      </c>
      <c r="F151" s="203">
        <f>ROUNDDOWN(('RASHODI PROJ. 2023'!F151*1.034),-2)</f>
        <v>8500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293" t="s">
        <v>357</v>
      </c>
      <c r="B152" s="294"/>
      <c r="C152" s="294"/>
      <c r="D152" s="193">
        <f>ROUNDDOWN(('RASHODI PROJ. 2023'!D152*1.034),-2)</f>
        <v>12800</v>
      </c>
      <c r="E152" s="193">
        <f>ROUNDDOWN(('RASHODI PROJ. 2023'!E152*1.034),-2)</f>
        <v>0</v>
      </c>
      <c r="F152" s="193">
        <f>ROUNDDOWN(('RASHODI PROJ. 2023'!F152*1.034),-2)</f>
        <v>10700</v>
      </c>
      <c r="G152" s="193">
        <f>ROUNDDOWN(('RASHODI PROJ. 2023'!G152*1.034),-2)</f>
        <v>2000</v>
      </c>
      <c r="H152" s="193">
        <f>ROUNDDOWN(('RASHODI PROJ. 2023'!H152*1.034),-2)</f>
        <v>0</v>
      </c>
      <c r="I152" s="193">
        <f>ROUNDDOWN(('RASHODI PROJ. 2023'!I152*1.034),-2)</f>
        <v>2000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ROUNDDOWN(('RASHODI PROJ. 2023'!D153*1.034),-2)</f>
        <v>12800</v>
      </c>
      <c r="E153" s="198">
        <f>ROUNDDOWN(('RASHODI PROJ. 2023'!E153*1.034),-2)</f>
        <v>0</v>
      </c>
      <c r="F153" s="198">
        <f>ROUNDDOWN(('RASHODI PROJ. 2023'!F153*1.034),-2)</f>
        <v>10700</v>
      </c>
      <c r="G153" s="198">
        <f>ROUNDDOWN(('RASHODI PROJ. 2023'!G153*1.034),-2)</f>
        <v>2000</v>
      </c>
      <c r="H153" s="198">
        <f>ROUNDDOWN(('RASHODI PROJ. 2023'!H153*1.034),-2)</f>
        <v>0</v>
      </c>
      <c r="I153" s="198">
        <f>ROUNDDOWN(('RASHODI PROJ. 2023'!I153*1.034),-2)</f>
        <v>2000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>ROUNDDOWN(('RASHODI PROJ. 2023'!D154*1.034),-2)</f>
        <v>12800</v>
      </c>
      <c r="E154" s="206">
        <f>ROUNDDOWN(('RASHODI PROJ. 2023'!E154*1.034),-2)</f>
        <v>0</v>
      </c>
      <c r="F154" s="203">
        <f>ROUNDDOWN(('RASHODI PROJ. 2023'!F154*1.034),-2)</f>
        <v>10700</v>
      </c>
      <c r="G154" s="204">
        <f>ROUNDDOWN(('RASHODI PROJ. 2023'!G154*1.034),-2)</f>
        <v>2000</v>
      </c>
      <c r="H154" s="205">
        <f>ROUNDDOWN(('RASHODI PROJ. 2023'!H154*1.034),-2)</f>
        <v>0</v>
      </c>
      <c r="I154" s="205">
        <f>ROUNDDOWN(('RASHODI PROJ. 2023'!I154*1.034),-2)</f>
        <v>2000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293" t="s">
        <v>358</v>
      </c>
      <c r="B155" s="294"/>
      <c r="C155" s="294"/>
      <c r="D155" s="193">
        <f>ROUNDDOWN(('RASHODI PROJ. 2023'!D155*1.034),-2)</f>
        <v>0</v>
      </c>
      <c r="E155" s="193">
        <f>ROUNDDOWN(('RASHODI PROJ. 2023'!E155*1.034),-2)</f>
        <v>0</v>
      </c>
      <c r="F155" s="193">
        <f>ROUNDDOWN(('RASHODI PROJ. 2023'!F155*1.034),-2)</f>
        <v>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ROUNDDOWN(('RASHODI PROJ. 2023'!D156*1.034),-2)</f>
        <v>0</v>
      </c>
      <c r="E156" s="198">
        <f>ROUNDDOWN(('RASHODI PROJ. 2023'!E156*1.034),-2)</f>
        <v>0</v>
      </c>
      <c r="F156" s="198">
        <f>ROUNDDOWN(('RASHODI PROJ. 2023'!F156*1.034),-2)</f>
        <v>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>ROUNDDOWN(('RASHODI PROJ. 2023'!D157*1.034),-2)</f>
        <v>0</v>
      </c>
      <c r="E157" s="206">
        <f>ROUNDDOWN(('RASHODI PROJ. 2023'!E157*1.034),-2)</f>
        <v>0</v>
      </c>
      <c r="F157" s="203">
        <f>ROUNDDOWN(('RASHODI PROJ. 2023'!F157*1.034),-2)</f>
        <v>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ROUNDDOWN(('RASHODI PROJ. 2023'!D158*1.034),-2)</f>
        <v>0</v>
      </c>
      <c r="E158" s="198">
        <f>ROUNDDOWN(('RASHODI PROJ. 2023'!E158*1.034),-2)</f>
        <v>0</v>
      </c>
      <c r="F158" s="198">
        <f>ROUNDDOWN(('RASHODI PROJ. 2023'!F158*1.034),-2)</f>
        <v>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>ROUNDDOWN(('RASHODI PROJ. 2023'!D159*1.034),-2)</f>
        <v>0</v>
      </c>
      <c r="E159" s="206">
        <f>ROUNDDOWN(('RASHODI PROJ. 2023'!E159*1.034),-2)</f>
        <v>0</v>
      </c>
      <c r="F159" s="203">
        <f>ROUNDDOWN(('RASHODI PROJ. 2023'!F159*1.034),-2)</f>
        <v>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ROUNDDOWN(('RASHODI PROJ. 2023'!D160*1.034),-2)</f>
        <v>0</v>
      </c>
      <c r="E160" s="198">
        <f>ROUNDDOWN(('RASHODI PROJ. 2023'!E160*1.034),-2)</f>
        <v>0</v>
      </c>
      <c r="F160" s="198">
        <f>ROUNDDOWN(('RASHODI PROJ. 2023'!F160*1.034),-2)</f>
        <v>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>ROUNDDOWN(('RASHODI PROJ. 2023'!D161*1.034),-2)</f>
        <v>0</v>
      </c>
      <c r="E161" s="206">
        <f>ROUNDDOWN(('RASHODI PROJ. 2023'!E161*1.034),-2)</f>
        <v>0</v>
      </c>
      <c r="F161" s="203">
        <f>ROUNDDOWN(('RASHODI PROJ. 2023'!F161*1.034),-2)</f>
        <v>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ROUNDDOWN(('RASHODI PROJ. 2023'!D162*1.034),-2)</f>
        <v>0</v>
      </c>
      <c r="E162" s="198">
        <f>ROUNDDOWN(('RASHODI PROJ. 2023'!E162*1.034),-2)</f>
        <v>0</v>
      </c>
      <c r="F162" s="198">
        <f>ROUNDDOWN(('RASHODI PROJ. 2023'!F162*1.034),-2)</f>
        <v>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>ROUNDDOWN(('RASHODI PROJ. 2023'!D163*1.034),-2)</f>
        <v>0</v>
      </c>
      <c r="E163" s="206">
        <f>ROUNDDOWN(('RASHODI PROJ. 2023'!E163*1.034),-2)</f>
        <v>0</v>
      </c>
      <c r="F163" s="203">
        <f>ROUNDDOWN(('RASHODI PROJ. 2023'!F163*1.034),-2)</f>
        <v>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ROUNDDOWN(('RASHODI PROJ. 2023'!D164*1.034),-2)</f>
        <v>0</v>
      </c>
      <c r="E164" s="198">
        <f>ROUNDDOWN(('RASHODI PROJ. 2023'!E164*1.034),-2)</f>
        <v>0</v>
      </c>
      <c r="F164" s="198">
        <f>ROUNDDOWN(('RASHODI PROJ. 2023'!F164*1.034),-2)</f>
        <v>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>ROUNDDOWN(('RASHODI PROJ. 2023'!D165*1.034),-2)</f>
        <v>0</v>
      </c>
      <c r="E165" s="206">
        <f>ROUNDDOWN(('RASHODI PROJ. 2023'!E165*1.034),-2)</f>
        <v>0</v>
      </c>
      <c r="F165" s="203">
        <f>ROUNDDOWN(('RASHODI PROJ. 2023'!F165*1.034),-2)</f>
        <v>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293" t="s">
        <v>359</v>
      </c>
      <c r="B166" s="294"/>
      <c r="C166" s="294"/>
      <c r="D166" s="193">
        <f>ROUNDDOWN(('RASHODI PROJ. 2023'!D166*1.034),-2)</f>
        <v>126900</v>
      </c>
      <c r="E166" s="193">
        <f>ROUNDDOWN(('RASHODI PROJ. 2023'!E166*1.034),-2)</f>
        <v>0</v>
      </c>
      <c r="F166" s="193">
        <f>ROUNDDOWN(('RASHODI PROJ. 2023'!F166*1.034),-2)</f>
        <v>126900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ROUNDDOWN(('RASHODI PROJ. 2023'!D167*1.034),-2)</f>
        <v>96700</v>
      </c>
      <c r="E167" s="198">
        <f>ROUNDDOWN(('RASHODI PROJ. 2023'!E167*1.034),-2)</f>
        <v>0</v>
      </c>
      <c r="F167" s="198">
        <f>ROUNDDOWN(('RASHODI PROJ. 2023'!F167*1.034),-2)</f>
        <v>96700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>ROUNDDOWN(('RASHODI PROJ. 2023'!D168*1.034),-2)</f>
        <v>96700</v>
      </c>
      <c r="E168" s="206">
        <f>ROUNDDOWN(('RASHODI PROJ. 2023'!E168*1.034),-2)</f>
        <v>0</v>
      </c>
      <c r="F168" s="203">
        <f>ROUNDDOWN(('RASHODI PROJ. 2023'!F168*1.034),-2)</f>
        <v>96700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ROUNDDOWN(('RASHODI PROJ. 2023'!D169*1.034),-2)</f>
        <v>7400</v>
      </c>
      <c r="E169" s="198">
        <f>ROUNDDOWN(('RASHODI PROJ. 2023'!E169*1.034),-2)</f>
        <v>0</v>
      </c>
      <c r="F169" s="198">
        <f>ROUNDDOWN(('RASHODI PROJ. 2023'!F169*1.034),-2)</f>
        <v>7400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>ROUNDDOWN(('RASHODI PROJ. 2023'!D170*1.034),-2)</f>
        <v>7400</v>
      </c>
      <c r="E170" s="206">
        <f>ROUNDDOWN(('RASHODI PROJ. 2023'!E170*1.034),-2)</f>
        <v>0</v>
      </c>
      <c r="F170" s="203">
        <f>ROUNDDOWN(('RASHODI PROJ. 2023'!F170*1.034),-2)</f>
        <v>7400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ROUNDDOWN(('RASHODI PROJ. 2023'!D171*1.034),-2)</f>
        <v>11700</v>
      </c>
      <c r="E171" s="198">
        <f>ROUNDDOWN(('RASHODI PROJ. 2023'!E171*1.034),-2)</f>
        <v>0</v>
      </c>
      <c r="F171" s="198">
        <f>ROUNDDOWN(('RASHODI PROJ. 2023'!F171*1.034),-2)</f>
        <v>11700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>ROUNDDOWN(('RASHODI PROJ. 2023'!D172*1.034),-2)</f>
        <v>11700</v>
      </c>
      <c r="E172" s="206">
        <f>ROUNDDOWN(('RASHODI PROJ. 2023'!E172*1.034),-2)</f>
        <v>0</v>
      </c>
      <c r="F172" s="203">
        <f>ROUNDDOWN(('RASHODI PROJ. 2023'!F172*1.034),-2)</f>
        <v>11700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ROUNDDOWN(('RASHODI PROJ. 2023'!D173*1.034),-2)</f>
        <v>10700</v>
      </c>
      <c r="E173" s="198">
        <f>ROUNDDOWN(('RASHODI PROJ. 2023'!E173*1.034),-2)</f>
        <v>0</v>
      </c>
      <c r="F173" s="198">
        <f>ROUNDDOWN(('RASHODI PROJ. 2023'!F173*1.034),-2)</f>
        <v>10700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>ROUNDDOWN(('RASHODI PROJ. 2023'!D174*1.034),-2)</f>
        <v>10700</v>
      </c>
      <c r="E174" s="206">
        <f>ROUNDDOWN(('RASHODI PROJ. 2023'!E174*1.034),-2)</f>
        <v>0</v>
      </c>
      <c r="F174" s="203">
        <f>ROUNDDOWN(('RASHODI PROJ. 2023'!F174*1.034),-2)</f>
        <v>10700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ROUNDDOWN(('RASHODI PROJ. 2023'!D175*1.034),-2)</f>
        <v>0</v>
      </c>
      <c r="E175" s="198">
        <f>ROUNDDOWN(('RASHODI PROJ. 2023'!E175*1.034),-2)</f>
        <v>0</v>
      </c>
      <c r="F175" s="198">
        <f>ROUNDDOWN(('RASHODI PROJ. 2023'!F175*1.034),-2)</f>
        <v>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>ROUNDDOWN(('RASHODI PROJ. 2023'!D176*1.034),-2)</f>
        <v>0</v>
      </c>
      <c r="E176" s="206">
        <f>ROUNDDOWN(('RASHODI PROJ. 2023'!E176*1.034),-2)</f>
        <v>0</v>
      </c>
      <c r="F176" s="203">
        <f>ROUNDDOWN(('RASHODI PROJ. 2023'!F176*1.034),-2)</f>
        <v>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00" t="s">
        <v>360</v>
      </c>
      <c r="B177" s="301"/>
      <c r="C177" s="301"/>
      <c r="D177" s="193">
        <f>ROUNDDOWN(('RASHODI PROJ. 2023'!D177*1.034),-2)</f>
        <v>105400</v>
      </c>
      <c r="E177" s="193">
        <f>ROUNDDOWN(('RASHODI PROJ. 2023'!E177*1.034),-2)</f>
        <v>0</v>
      </c>
      <c r="F177" s="193">
        <f>ROUNDDOWN(('RASHODI PROJ. 2023'!F177*1.034),-2)</f>
        <v>30000</v>
      </c>
      <c r="G177" s="193">
        <f>ROUNDDOWN(('RASHODI PROJ. 2023'!G177*1.034),-2)</f>
        <v>75200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75200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ROUNDDOWN(('RASHODI PROJ. 2023'!D178*1.034),-2)</f>
        <v>77400</v>
      </c>
      <c r="E178" s="198">
        <f>ROUNDDOWN(('RASHODI PROJ. 2023'!E178*1.034),-2)</f>
        <v>0</v>
      </c>
      <c r="F178" s="198">
        <f>ROUNDDOWN(('RASHODI PROJ. 2023'!F178*1.034),-2)</f>
        <v>30000</v>
      </c>
      <c r="G178" s="198">
        <f>ROUNDDOWN(('RASHODI PROJ. 2023'!G178*1.034),-2)</f>
        <v>47300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47300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305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>ROUNDDOWN(('RASHODI PROJ. 2023'!D179*1.034),-2)</f>
        <v>77400</v>
      </c>
      <c r="E179" s="206">
        <f>ROUNDDOWN(('RASHODI PROJ. 2023'!E179*1.034),-2)</f>
        <v>0</v>
      </c>
      <c r="F179" s="203">
        <f>ROUNDDOWN(('RASHODI PROJ. 2023'!F179*1.034),-2)</f>
        <v>30000</v>
      </c>
      <c r="G179" s="204">
        <f>ROUNDDOWN(('RASHODI PROJ. 2023'!G179*1.034),-2)</f>
        <v>47300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47300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305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ROUNDDOWN(('RASHODI PROJ. 2023'!D180*1.034),-2)</f>
        <v>6400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6400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6400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305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>ROUNDDOWN(('RASHODI PROJ. 2023'!D181*1.034),-2)</f>
        <v>6400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6400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6400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305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ROUNDDOWN(('RASHODI PROJ. 2023'!D182*1.034),-2)</f>
        <v>12800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12800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12800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305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>ROUNDDOWN(('RASHODI PROJ. 2023'!D183*1.034),-2)</f>
        <v>12800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12800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12800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305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ROUNDDOWN(('RASHODI PROJ. 2023'!D184*1.034),-2)</f>
        <v>6600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6600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6600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305"/>
    </row>
    <row r="185" spans="1:20" s="161" customFormat="1" ht="37.5" customHeight="1" x14ac:dyDescent="0.2">
      <c r="B185" s="162">
        <v>3211</v>
      </c>
      <c r="C185" s="163" t="s">
        <v>150</v>
      </c>
      <c r="D185" s="164">
        <f>ROUNDDOWN(('RASHODI PROJ. 2023'!D185*1.034),-2)</f>
        <v>200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200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200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305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>ROUNDDOWN(('RASHODI PROJ. 2023'!D186*1.034),-2)</f>
        <v>6400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6400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6400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ROUNDDOWN(('RASHODI PROJ. 2023'!D187*1.034),-2)</f>
        <v>1800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1800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1800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>ROUNDDOWN(('RASHODI PROJ. 2023'!D188*1.034),-2)</f>
        <v>1800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1800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1800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293" t="s">
        <v>361</v>
      </c>
      <c r="B189" s="302"/>
      <c r="C189" s="302"/>
      <c r="D189" s="193">
        <f>ROUNDDOWN(('RASHODI PROJ. 2023'!D189*1.034),-2)</f>
        <v>7400</v>
      </c>
      <c r="E189" s="193">
        <f>ROUNDDOWN(('RASHODI PROJ. 2023'!E189*1.034),-2)</f>
        <v>0</v>
      </c>
      <c r="F189" s="193">
        <f>ROUNDDOWN(('RASHODI PROJ. 2023'!F189*1.034),-2)</f>
        <v>7400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ROUNDDOWN(('RASHODI PROJ. 2023'!D190*1.034),-2)</f>
        <v>7400</v>
      </c>
      <c r="E190" s="198">
        <f>ROUNDDOWN(('RASHODI PROJ. 2023'!E190*1.034),-2)</f>
        <v>0</v>
      </c>
      <c r="F190" s="198">
        <f>ROUNDDOWN(('RASHODI PROJ. 2023'!F190*1.034),-2)</f>
        <v>7400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>ROUNDDOWN(('RASHODI PROJ. 2023'!D191*1.034),-2)</f>
        <v>7400</v>
      </c>
      <c r="E191" s="206">
        <f>ROUNDDOWN(('RASHODI PROJ. 2023'!E191*1.034),-2)</f>
        <v>0</v>
      </c>
      <c r="F191" s="203">
        <f>ROUNDDOWN(('RASHODI PROJ. 2023'!F191*1.034),-2)</f>
        <v>7400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293" t="s">
        <v>373</v>
      </c>
      <c r="B192" s="302"/>
      <c r="C192" s="302"/>
      <c r="D192" s="193">
        <f>ROUNDDOWN(('RASHODI PROJ. 2023'!D192*1.034),-2)</f>
        <v>32200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32200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32200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ROUNDDOWN(('RASHODI PROJ. 2023'!D193*1.034),-2)</f>
        <v>32200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32200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32200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>ROUNDDOWN(('RASHODI PROJ. 2023'!D194*1.034),-2)</f>
        <v>32200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32200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32200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298" t="s">
        <v>311</v>
      </c>
      <c r="C195" s="299"/>
      <c r="D195" s="233">
        <f>ROUNDDOWN(('RASHODI PROJ. 2023'!D195*1.034),-2)</f>
        <v>9683200</v>
      </c>
      <c r="E195" s="233">
        <f>ROUNDDOWN(('RASHODI PROJ. 2023'!E195*1.034),-2)</f>
        <v>738300</v>
      </c>
      <c r="F195" s="233">
        <f>ROUNDDOWN(('RASHODI PROJ. 2023'!F195*1.034),-2)</f>
        <v>920200</v>
      </c>
      <c r="G195" s="233">
        <f>ROUNDDOWN(('RASHODI PROJ. 2023'!G195*1.034),-2)</f>
        <v>8024400</v>
      </c>
      <c r="H195" s="233">
        <f>ROUNDDOWN(('RASHODI PROJ. 2023'!H195*1.034),-2)</f>
        <v>139900</v>
      </c>
      <c r="I195" s="233">
        <f>ROUNDDOWN(('RASHODI PROJ. 2023'!I195*1.034),-2)</f>
        <v>464900</v>
      </c>
      <c r="J195" s="233">
        <f>ROUNDDOWN(('RASHODI PROJ. 2023'!J195*1.034),-2)</f>
        <v>7311900</v>
      </c>
      <c r="K195" s="233">
        <f>ROUNDDOWN(('RASHODI PROJ. 2023'!K195*1.034),-2)</f>
        <v>0</v>
      </c>
      <c r="L195" s="233">
        <f>ROUNDDOWN(('RASHODI PROJ. 2023'!L195*1.034),-2)</f>
        <v>0</v>
      </c>
      <c r="M195" s="233">
        <f>ROUNDDOWN(('RASHODI PROJ. 2023'!M195*1.034),-2)</f>
        <v>107600</v>
      </c>
      <c r="N195" s="233">
        <f>ROUNDDOWN(('RASHODI PROJ. 2023'!N195*1.034),-2)</f>
        <v>0</v>
      </c>
      <c r="O195" s="233">
        <f>ROUNDDOWN(('RASHODI PROJ. 2023'!O195*1.034),-2)</f>
        <v>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-2854977.2464979999</v>
      </c>
      <c r="F198" s="46">
        <f>'RASHODI PROJ. 2023'!F198*1.041</f>
        <v>-2667436.9324979996</v>
      </c>
      <c r="G198" s="71">
        <f>'RASHODI PROJ. 2023'!G198*1.041</f>
        <v>-333701.91067200003</v>
      </c>
      <c r="H198" s="46">
        <f>'RASHODI PROJ. 2023'!H198*1.041</f>
        <v>-25010.553828</v>
      </c>
      <c r="I198" s="46">
        <f>'RASHODI PROJ. 2023'!I198*1.041</f>
        <v>375684.30806400004</v>
      </c>
      <c r="J198" s="46">
        <f>'RASHODI PROJ. 2023'!J198*1.041</f>
        <v>31981.726920000001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6L3ZrFDy9vsFka36/j9oDDjTnEr+VSyui0aaXT4c9BwS6SgeihYHbW5HSOwrSJhp+EBNTVx+B8KulnT3pIJW/Q==" saltValue="8gcTnQ+quHGdxbUFGLl1uA==" spinCount="100000" sheet="1" objects="1" scenarios="1"/>
  <mergeCells count="22">
    <mergeCell ref="A137:C137"/>
    <mergeCell ref="A6:C7"/>
    <mergeCell ref="D6:D8"/>
    <mergeCell ref="G6:G8"/>
    <mergeCell ref="H6:Q6"/>
    <mergeCell ref="A10:C10"/>
    <mergeCell ref="A11:C11"/>
    <mergeCell ref="R11:R14"/>
    <mergeCell ref="R47:R48"/>
    <mergeCell ref="R49:R50"/>
    <mergeCell ref="A88:C88"/>
    <mergeCell ref="R88:R96"/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Nena</cp:lastModifiedBy>
  <cp:lastPrinted>2021-10-22T05:27:28Z</cp:lastPrinted>
  <dcterms:created xsi:type="dcterms:W3CDTF">2017-09-21T11:58:02Z</dcterms:created>
  <dcterms:modified xsi:type="dcterms:W3CDTF">2021-12-22T07:23:52Z</dcterms:modified>
</cp:coreProperties>
</file>